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s\Lísia\Desktop\"/>
    </mc:Choice>
  </mc:AlternateContent>
  <bookViews>
    <workbookView xWindow="0" yWindow="0" windowWidth="12105" windowHeight="6465" tabRatio="835"/>
  </bookViews>
  <sheets>
    <sheet name="DRE" sheetId="42" r:id="rId1"/>
    <sheet name="BP" sheetId="4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123Graph_A1" hidden="1">[1]CMI!#REF!</definedName>
    <definedName name="__123Graph_A2" hidden="1">[1]CMI!#REF!</definedName>
    <definedName name="__123Graph_A3" hidden="1">[1]CMI!#REF!</definedName>
    <definedName name="__123Graph_B1" hidden="1">[1]CMI!#REF!</definedName>
    <definedName name="__123Graph_B2" hidden="1">[1]CMI!#REF!</definedName>
    <definedName name="__123Graph_B3" hidden="1">[1]CMI!#REF!</definedName>
    <definedName name="__123Graph_C1" hidden="1">[1]CMI!#REF!</definedName>
    <definedName name="__123Graph_C2" hidden="1">[1]CMI!#REF!</definedName>
    <definedName name="__123Graph_C3" hidden="1">[1]CMI!#REF!</definedName>
    <definedName name="__123Graph_D" hidden="1">[1]CMI!#REF!</definedName>
    <definedName name="__123Graph_D1" hidden="1">[1]CMI!#REF!</definedName>
    <definedName name="__123Graph_D2" hidden="1">[1]CMI!#REF!</definedName>
    <definedName name="__123Graph_D3" hidden="1">[1]CMI!#REF!</definedName>
    <definedName name="__123Graph_E" hidden="1">[1]CMI!#REF!</definedName>
    <definedName name="__123Graph_E1" hidden="1">[1]CMI!#REF!</definedName>
    <definedName name="__123Graph_E2" hidden="1">[1]CMI!#REF!</definedName>
    <definedName name="__123Graph_E3" hidden="1">[1]CMI!#REF!</definedName>
    <definedName name="__123Graph_F" hidden="1">[1]CMI!#REF!</definedName>
    <definedName name="__123Graph_F1" hidden="1">[1]CMI!#REF!</definedName>
    <definedName name="__123Graph_F2" hidden="1">[1]CMI!#REF!</definedName>
    <definedName name="__123Graph_F3" hidden="1">[1]CMI!#REF!</definedName>
    <definedName name="__123Graph_X" hidden="1">[1]CMI!#REF!</definedName>
    <definedName name="__123Graph_X1" hidden="1">[1]CMI!#REF!</definedName>
    <definedName name="__123Graph_X2" hidden="1">[1]CMI!#REF!</definedName>
    <definedName name="__IntlFixup" hidden="1">TRUE</definedName>
    <definedName name="_1_123Grap" hidden="1">[2]ICATU!#REF!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aaa" hidden="1">'[3]Seguros 2001-2002 {ppc}'!$X$12</definedName>
    <definedName name="ACwvu.ACC." hidden="1">#REF!</definedName>
    <definedName name="ACwvu.AFAC." hidden="1">#REF!</definedName>
    <definedName name="ACwvu.ELIMLUCRO." hidden="1">#REF!</definedName>
    <definedName name="ACwvu.ESTOQUES." hidden="1">#REF!</definedName>
    <definedName name="ACwvu.Fabio." hidden="1">#REF!</definedName>
    <definedName name="ACwvu.LPERDAS." hidden="1">#REF!</definedName>
    <definedName name="ACwvu.RES432." hidden="1">#REF!</definedName>
    <definedName name="AS2DocOpenMode" hidden="1">"AS2DocumentEdit"</definedName>
    <definedName name="AS2HasNoAutoHeaderFooter" hidden="1">" "</definedName>
    <definedName name="AS2NamedRange" hidden="1">9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r" hidden="1">[1]CMI!#REF!</definedName>
    <definedName name="BalType" hidden="1">TRUE</definedName>
    <definedName name="BG_Del" hidden="1">15</definedName>
    <definedName name="BG_Ins" hidden="1">4</definedName>
    <definedName name="BG_Mod" hidden="1">6</definedName>
    <definedName name="BLPH1" hidden="1">'[4]Brazil Sovereign'!#REF!</definedName>
    <definedName name="BLPH100" hidden="1">[5]BLP!$I$5</definedName>
    <definedName name="BLPH101" hidden="1">[5]BLP!$G$5</definedName>
    <definedName name="BLPH102" hidden="1">[5]BLP!$E$5</definedName>
    <definedName name="BLPH103" hidden="1">[5]BLP!$C$5</definedName>
    <definedName name="BLPH104" hidden="1">[5]BLP!$A$5</definedName>
    <definedName name="BLPH107" hidden="1">'[6]Dados BLP'!#REF!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6" hidden="1">[5]BLP!$Q$5</definedName>
    <definedName name="BLPH97" hidden="1">[5]BLP!$O$5</definedName>
    <definedName name="BLPH98" hidden="1">[5]BLP!$M$5</definedName>
    <definedName name="BLPH99" hidden="1">[5]BLP!$K$5</definedName>
    <definedName name="dsds" hidden="1">[7]XREF!$A$4</definedName>
    <definedName name="EWRGS" hidden="1">'[8]Movim. DOAR (31_12_03)'!#REF!</definedName>
    <definedName name="fjjashfja" hidden="1">#REF!</definedName>
    <definedName name="GrpAcct1" hidden="1">"5611"</definedName>
    <definedName name="GrpAcct2" hidden="1">"5612"</definedName>
    <definedName name="GrpLevel" hidden="1">2</definedName>
    <definedName name="HTML_CodePage" hidden="1">1252</definedName>
    <definedName name="HTML_Control" hidden="1">{"'RESUMO'!$A$1:$H$41"}</definedName>
    <definedName name="HTML_Description" hidden="1">""</definedName>
    <definedName name="HTML_Email" hidden="1">""</definedName>
    <definedName name="HTML_Header" hidden="1">""</definedName>
    <definedName name="HTML_LastUpdate" hidden="1">"11/09/00"</definedName>
    <definedName name="HTML_LineAfter" hidden="1">FALSE</definedName>
    <definedName name="HTML_LineBefore" hidden="1">FALSE</definedName>
    <definedName name="HTML_Name" hidden="1">"Socil Guyomarc'h Ind. Com. Lt"</definedName>
    <definedName name="HTML_OBDlg2" hidden="1">TRUE</definedName>
    <definedName name="HTML_OBDlg4" hidden="1">TRUE</definedName>
    <definedName name="HTML_OS" hidden="1">0</definedName>
    <definedName name="HTML_PathFile" hidden="1">"G:\DAF\FIN\Cesar\S.L.Mata\110900.htm"</definedName>
    <definedName name="HTML_Title" hidden="1">"POSIÇÃO CAIXA"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SUDFHISDUF" hidden="1">'[9]Mapa Empréstimos {ppc}'!$P$42</definedName>
    <definedName name="LIUHSDFKJG" hidden="1">1</definedName>
    <definedName name="NumofGrpAccts" hidden="1">2</definedName>
    <definedName name="OIJSDFI" hidden="1">'[9]Mapa Empréstimos {ppc}'!#REF!</definedName>
    <definedName name="q" hidden="1">1</definedName>
    <definedName name="qewrqwerq" hidden="1">'[9]Report 31.12.04'!$K$24</definedName>
    <definedName name="qqq" hidden="1">'[8]Movim. DOAR (31_12_03)'!#REF!</definedName>
    <definedName name="qwee" hidden="1">'[9]Mapa Empréstimos {ppc}'!$P$59</definedName>
    <definedName name="qwerqerqwerqwer" hidden="1">10</definedName>
    <definedName name="rewqwr" hidden="1">'[9]Mapa Empréstimos {ppc}'!$P$61</definedName>
    <definedName name="RowLevel" hidden="1">1</definedName>
    <definedName name="rqweqewee" hidden="1">'[9]Report 31.12.04'!$I$24</definedName>
    <definedName name="rqwerqwe" hidden="1">1</definedName>
    <definedName name="sasa" hidden="1">"AS2DocumentBrowse"</definedName>
    <definedName name="SDFIGUSDHGOIJ" hidden="1">'[9]Cartas de Fiança'!$H$1:$H$65536</definedName>
    <definedName name="SIDUFGHK" hidden="1">'[9]Mapa Empréstimos {ppc}'!$M$43</definedName>
    <definedName name="SODFIGHJ" hidden="1">'[9]Mapa Empréstimos {ppc}'!$P$61</definedName>
    <definedName name="SODFIGUJSOL" hidden="1">'[9]Mapa Empréstimos {ppc}'!$P$54</definedName>
    <definedName name="SODFIJGSLDFI" hidden="1">1</definedName>
    <definedName name="SODIFGJ" hidden="1">'[9]Mapa Empréstimos {ppc}'!$K$43</definedName>
    <definedName name="sogsafra" hidden="1">[10]ICATU!#REF!</definedName>
    <definedName name="Summary" hidden="1">#REF!</definedName>
    <definedName name="Swvu.ACC." hidden="1">#REF!</definedName>
    <definedName name="Swvu.AFAC." hidden="1">#REF!</definedName>
    <definedName name="Swvu.ELIMLUCRO." hidden="1">#REF!</definedName>
    <definedName name="Swvu.ESTOQUES." hidden="1">#REF!</definedName>
    <definedName name="Swvu.Fabio." hidden="1">#REF!</definedName>
    <definedName name="Swvu.LPERDAS." hidden="1">#REF!</definedName>
    <definedName name="Swvu.RES432." hidden="1">#REF!</definedName>
    <definedName name="TBdbName" hidden="1">"88D5BF544BE111D2B8C5006097494125.mdb"</definedName>
    <definedName name="teste2" hidden="1">'[11]Teste FOPAG'!$AF$1:$AF$65536</definedName>
    <definedName name="TextRefCopyRangeCount" hidden="1">4</definedName>
    <definedName name="XREF_COL" hidden="1">'[12]Intercompany BP'!$E$1:$E$65536</definedName>
    <definedName name="XREF_COLUMN_1" hidden="1">#REF!</definedName>
    <definedName name="XREF_COLUMN_10" hidden="1">#REF!</definedName>
    <definedName name="XREF_COLUMN_11" hidden="1">'[13]PAS Depreciação 30.09.05'!#REF!</definedName>
    <definedName name="XREF_COLUMN_12" hidden="1">'[14]Suporte DOAR'!#REF!</definedName>
    <definedName name="XREF_COLUMN_13" hidden="1">'[14]Suporte DOAR'!#REF!</definedName>
    <definedName name="XREF_COLUMN_14" hidden="1">'[14]Suporte DOAR'!#REF!</definedName>
    <definedName name="XREF_COLUMN_15" hidden="1">'[14]Suporte DOAR'!#REF!</definedName>
    <definedName name="XREF_COLUMN_16" hidden="1">'[14]Suporte DOAR'!#REF!</definedName>
    <definedName name="XREF_COLUMN_17" hidden="1">'[14]Suporte DOAR'!#REF!</definedName>
    <definedName name="XREF_COLUMN_18" hidden="1">'[14]Suporte DOAR'!#REF!</definedName>
    <definedName name="XREF_COLUMN_19" hidden="1">'[14]Suporte DOAR'!#REF!</definedName>
    <definedName name="XREF_COLUMN_2" hidden="1">#REF!</definedName>
    <definedName name="XREF_COLUMN_20" hidden="1">'[14]Suporte DOAR'!#REF!</definedName>
    <definedName name="XREF_COLUMN_21" hidden="1">#REF!</definedName>
    <definedName name="XREF_COLUMN_29" hidden="1">[15]Lead!#REF!</definedName>
    <definedName name="XREF_COLUMN_3" hidden="1">#REF!</definedName>
    <definedName name="XREF_COLUMN_4" hidden="1">'[16]Eliminações BP e DRE'!$L$1:$L$65536</definedName>
    <definedName name="XREF_COLUMN_5" hidden="1">'[16]Eliminações BP e DRE'!$O$1:$O$65536</definedName>
    <definedName name="XREF_COLUMN_6" hidden="1">#REF!</definedName>
    <definedName name="XREF_COLUMN_7" hidden="1">#REF!</definedName>
    <definedName name="XREF_COLUMN_8" hidden="1">'[17]PAS de juros'!#REF!</definedName>
    <definedName name="XREF_COLUMN_9" hidden="1">'[18]Mapa Empréstimos {ppc}'!#REF!</definedName>
    <definedName name="XRefActiveRow" hidden="1">#REF!</definedName>
    <definedName name="XRefColumnsCount" hidden="1">7</definedName>
    <definedName name="XRefCopy1" hidden="1">#REF!</definedName>
    <definedName name="XRefCopy10" hidden="1">[19]Lead!$F$22</definedName>
    <definedName name="XRefCopy10Row" hidden="1">#REF!</definedName>
    <definedName name="XRefCopy11" hidden="1">#REF!</definedName>
    <definedName name="XRefCopy11Row" hidden="1">#REF!</definedName>
    <definedName name="XRefCopy12" hidden="1">[19]Lead!$F$53</definedName>
    <definedName name="XRefCopy12Row" hidden="1">#REF!</definedName>
    <definedName name="XRefCopy13" hidden="1">'[14]Suporte DOAR'!#REF!</definedName>
    <definedName name="XRefCopy13Row" hidden="1">#REF!</definedName>
    <definedName name="XRefCopy14" hidden="1">[19]Lead!$F$54</definedName>
    <definedName name="XRefCopy14Row" hidden="1">#REF!</definedName>
    <definedName name="XRefCopy15" hidden="1">'[14]Suporte DOAR'!#REF!</definedName>
    <definedName name="XRefCopy15Row" hidden="1">#REF!</definedName>
    <definedName name="XRefCopy16" hidden="1">'[20]Mapa Mov. 429'!#REF!</definedName>
    <definedName name="XRefCopy16Row" hidden="1">#REF!</definedName>
    <definedName name="XRefCopy17" hidden="1">'[14]Suporte DOAR'!#REF!</definedName>
    <definedName name="XRefCopy17Row" hidden="1">#REF!</definedName>
    <definedName name="XRefCopy18" hidden="1">[21]Balanço!#REF!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'[22] Global fopag'!#REF!</definedName>
    <definedName name="XRefCopy26Row" hidden="1">#REF!</definedName>
    <definedName name="XRefCopy27" hidden="1">'[22] Global fopag'!#REF!</definedName>
    <definedName name="XRefCopy27Row" hidden="1">#REF!</definedName>
    <definedName name="XRefCopy28" hidden="1">'[16]Eliminações BP e DRE'!$K$62</definedName>
    <definedName name="XRefCopy28Row" hidden="1">[16]XREF!$A$2:$IV$2</definedName>
    <definedName name="XRefCopy29" hidden="1">'[16]Eliminações BP e DRE'!$K$39</definedName>
    <definedName name="XRefCopy29Row" hidden="1">[16]XREF!$A$3:$IV$3</definedName>
    <definedName name="XRefCopy2Row" hidden="1">#REF!</definedName>
    <definedName name="XRefCopy3" hidden="1">#REF!</definedName>
    <definedName name="XRefCopy30" hidden="1">'[16]Eliminações BP e DRE'!$K$26</definedName>
    <definedName name="XRefCopy30Row" hidden="1">[16]XREF!$A$4:$IV$4</definedName>
    <definedName name="XRefCopy31" hidden="1">#REF!</definedName>
    <definedName name="XRefCopy31Row" hidden="1">#REF!</definedName>
    <definedName name="XRefCopy32" hidden="1">#REF!</definedName>
    <definedName name="XRefCopy32Row" hidden="1">[23]XREF!#REF!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6" hidden="1">#REF!</definedName>
    <definedName name="XRefCopy37" hidden="1">#REF!</definedName>
    <definedName name="XRefCopy38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2" hidden="1">#REF!</definedName>
    <definedName name="XRefCopy43" hidden="1">#REF!</definedName>
    <definedName name="XRefCopy43Row" hidden="1">#REF!</definedName>
    <definedName name="XRefCopy44Row" hidden="1">#REF!</definedName>
    <definedName name="XRefCopy46" hidden="1">#REF!</definedName>
    <definedName name="XRefCopy47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5Row" hidden="1">#REF!</definedName>
    <definedName name="XRefCopy56" hidden="1">#REF!</definedName>
    <definedName name="XRefCopy56Row" hidden="1">[24]XREF!#REF!</definedName>
    <definedName name="XRefCopy5Row" hidden="1">#REF!</definedName>
    <definedName name="XRefCopy6" hidden="1">[25]DOAR!#REF!</definedName>
    <definedName name="XRefCopy61" hidden="1">'[24]Mapa de Resultado'!#REF!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[25]DOAR!#REF!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'[24]Mapa de Resultado'!#REF!</definedName>
    <definedName name="XRefCopy81Row" hidden="1">#REF!</definedName>
    <definedName name="XRefCopy82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14</definedName>
    <definedName name="XRefPaste1" hidden="1">#REF!</definedName>
    <definedName name="XRefPaste10" hidden="1">[19]Lead!$F$53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'[26]Mapa Movim.30.09.04'!#REF!</definedName>
    <definedName name="XRefPaste111Row" hidden="1">#REF!</definedName>
    <definedName name="XRefPaste112Row" hidden="1">#REF!</definedName>
    <definedName name="XRefPaste117" hidden="1">'[24]Mapa de Resultado'!#REF!</definedName>
    <definedName name="XRefPaste117Row" hidden="1">#REF!</definedName>
    <definedName name="XRefPaste118" hidden="1">'[24]Mapa de Resultado'!#REF!</definedName>
    <definedName name="XRefPaste118Row" hidden="1">#REF!</definedName>
    <definedName name="XRefPaste119" hidden="1">'[24]Mapa de Resultado'!#REF!</definedName>
    <definedName name="XRefPaste119Row" hidden="1">#REF!</definedName>
    <definedName name="XRefPaste11Row" hidden="1">#REF!</definedName>
    <definedName name="XRefPaste12" hidden="1">[27]Seguros!#REF!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'[24]Mapa de Resultado'!#REF!</definedName>
    <definedName name="XRefPaste139Row" hidden="1">#REF!</definedName>
    <definedName name="XRefPaste13Row" hidden="1">#REF!</definedName>
    <definedName name="XRefPaste14" hidden="1">'[28]Emprestimos 102003 {ppc}'!$AN$40</definedName>
    <definedName name="XRefPaste14Row" hidden="1">#REF!</definedName>
    <definedName name="XRefPaste15" hidden="1">#REF!</definedName>
    <definedName name="XRefPaste15Row" hidden="1">#REF!</definedName>
    <definedName name="XRefPaste16" hidden="1">'[14]Suporte DOAR'!#REF!</definedName>
    <definedName name="XRefPaste16Row" hidden="1">#REF!</definedName>
    <definedName name="XRefPaste17" hidden="1">'[14]Suporte DOAR'!#REF!</definedName>
    <definedName name="XRefPaste17Row" hidden="1">#REF!</definedName>
    <definedName name="XRefPaste18" hidden="1">[21]Balanço!#REF!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[29]XREF!#REF!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'[16]Eliminações BP e DRE'!$N$11</definedName>
    <definedName name="XRefPaste30Row" hidden="1">[16]XREF!$A$5:$IV$5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4" hidden="1">#REF!</definedName>
    <definedName name="XRefPaste35" hidden="1">#REF!</definedName>
    <definedName name="XRefPaste35Row" hidden="1">#REF!</definedName>
    <definedName name="XRefPaste36" hidden="1">#REF!</definedName>
    <definedName name="XRefPaste37" hidden="1">'[24]Mapa de Resultado'!#REF!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4" hidden="1">'[24]Deposito Judicial'!#REF!</definedName>
    <definedName name="XRefPaste44Row" hidden="1">[24]XREF!#REF!</definedName>
    <definedName name="XRefPaste45" hidden="1">#REF!</definedName>
    <definedName name="XRefPaste45Row" hidden="1">[24]XREF!#REF!</definedName>
    <definedName name="XRefPaste4Row" hidden="1">#REF!</definedName>
    <definedName name="XRefPaste5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[19]Lead!$F$50</definedName>
    <definedName name="XRefPaste8Row" hidden="1">#REF!</definedName>
    <definedName name="XRefPaste9" hidden="1">[19]Lead!$F$51</definedName>
    <definedName name="XRefPaste99Row" hidden="1">#REF!</definedName>
    <definedName name="XRefPaste9Row" hidden="1">#REF!</definedName>
    <definedName name="XRefPasteRangeCount" hidden="1">20</definedName>
    <definedName name="xxx" hidden="1">1</definedName>
    <definedName name="zz" hidden="1">#REF!</definedName>
    <definedName name="zzz" hidden="1">'[3]Seguros 2001-2002 {ppc}'!$Z$37</definedName>
  </definedNames>
  <calcPr calcId="162913"/>
</workbook>
</file>

<file path=xl/calcChain.xml><?xml version="1.0" encoding="utf-8"?>
<calcChain xmlns="http://schemas.openxmlformats.org/spreadsheetml/2006/main">
  <c r="I66" i="43" l="1"/>
  <c r="H66" i="43"/>
  <c r="G66" i="43"/>
  <c r="D66" i="43"/>
  <c r="C66" i="43"/>
  <c r="B66" i="43"/>
  <c r="I56" i="43"/>
  <c r="H56" i="43"/>
  <c r="G56" i="43"/>
  <c r="F56" i="43"/>
  <c r="E56" i="43"/>
  <c r="D56" i="43"/>
  <c r="C56" i="43"/>
  <c r="B56" i="43"/>
  <c r="I45" i="43"/>
  <c r="H45" i="43"/>
  <c r="G45" i="43"/>
  <c r="F45" i="43"/>
  <c r="E45" i="43"/>
  <c r="D45" i="43"/>
  <c r="C45" i="43"/>
  <c r="B37" i="43"/>
  <c r="B45" i="43" s="1"/>
  <c r="E30" i="43"/>
  <c r="D30" i="43"/>
  <c r="C30" i="43"/>
  <c r="B30" i="43"/>
  <c r="I25" i="43"/>
  <c r="H25" i="43"/>
  <c r="G25" i="43"/>
  <c r="F25" i="43"/>
  <c r="E25" i="43"/>
  <c r="D25" i="43"/>
  <c r="C25" i="43"/>
  <c r="B25" i="43"/>
  <c r="I13" i="43"/>
  <c r="H13" i="43"/>
  <c r="G13" i="43"/>
  <c r="F13" i="43"/>
  <c r="E13" i="43"/>
  <c r="D13" i="43"/>
  <c r="C13" i="43"/>
  <c r="C27" i="43" s="1"/>
  <c r="B13" i="43"/>
  <c r="B27" i="43" s="1"/>
  <c r="C67" i="43" l="1"/>
  <c r="C68" i="43" s="1"/>
  <c r="I27" i="43"/>
  <c r="B67" i="43"/>
  <c r="B69" i="43" s="1"/>
  <c r="E27" i="43"/>
  <c r="E28" i="43" s="1"/>
  <c r="D27" i="43"/>
  <c r="I67" i="43"/>
  <c r="D67" i="43"/>
  <c r="D68" i="43" s="1"/>
  <c r="E67" i="43"/>
  <c r="E68" i="43" s="1"/>
  <c r="F67" i="43"/>
  <c r="F68" i="43" s="1"/>
  <c r="F27" i="43"/>
  <c r="F28" i="43" s="1"/>
  <c r="G27" i="43"/>
  <c r="G28" i="43" s="1"/>
  <c r="H27" i="43"/>
  <c r="G67" i="43"/>
  <c r="G68" i="43" s="1"/>
  <c r="H67" i="43"/>
  <c r="B28" i="43"/>
  <c r="C28" i="43"/>
  <c r="D28" i="43"/>
  <c r="B68" i="43"/>
</calcChain>
</file>

<file path=xl/sharedStrings.xml><?xml version="1.0" encoding="utf-8"?>
<sst xmlns="http://schemas.openxmlformats.org/spreadsheetml/2006/main" count="165" uniqueCount="93">
  <si>
    <t>Lucro Líquido</t>
  </si>
  <si>
    <t>EBITDA</t>
  </si>
  <si>
    <t>Reserva de retenção de lucros</t>
  </si>
  <si>
    <t>Reserva legal</t>
  </si>
  <si>
    <t>Capital social</t>
  </si>
  <si>
    <t>Receita diferida</t>
  </si>
  <si>
    <t>Títulos e valores mobiliários</t>
  </si>
  <si>
    <t>Caixa e equivalentes de caixa</t>
  </si>
  <si>
    <t>Empréstimos e financiamentos</t>
  </si>
  <si>
    <t>Outras contas a pagar</t>
  </si>
  <si>
    <t>Imposto de renda e contribuição social diferidos</t>
  </si>
  <si>
    <t>Impostos parcelados</t>
  </si>
  <si>
    <t>Intangível</t>
  </si>
  <si>
    <t xml:space="preserve">Imobilizado </t>
  </si>
  <si>
    <t>Outros ativos</t>
  </si>
  <si>
    <t>Impostos a recuperar</t>
  </si>
  <si>
    <t>Contas a receber</t>
  </si>
  <si>
    <t>Partes relacionadas</t>
  </si>
  <si>
    <t>Impostos a recolher</t>
  </si>
  <si>
    <t>Salários, férias e encargos sociais</t>
  </si>
  <si>
    <t>Fornecedores</t>
  </si>
  <si>
    <t>Estoques</t>
  </si>
  <si>
    <t>IR / CS</t>
  </si>
  <si>
    <t>Lucro Operacional</t>
  </si>
  <si>
    <t>Resultado Financeiro</t>
  </si>
  <si>
    <t>EBIT</t>
  </si>
  <si>
    <t>Depreciação e amortização</t>
  </si>
  <si>
    <t>Total de Despesas Operacionais</t>
  </si>
  <si>
    <t>Outras receitas operacionais, líquidas</t>
  </si>
  <si>
    <t>Perda em liquidação duvidosa</t>
  </si>
  <si>
    <t>Despesas gerais e administrativas</t>
  </si>
  <si>
    <t>Despesas com vendas</t>
  </si>
  <si>
    <t>Lucro Bruto</t>
  </si>
  <si>
    <t>Custo Total</t>
  </si>
  <si>
    <t>Receita Líquida</t>
  </si>
  <si>
    <t>Impostos e Cancelamentos</t>
  </si>
  <si>
    <t>Receita Bruta</t>
  </si>
  <si>
    <t>Seguradora</t>
  </si>
  <si>
    <t>Varejo</t>
  </si>
  <si>
    <t>Total dos passivos circulantes</t>
  </si>
  <si>
    <t>Dividendos a pagar</t>
  </si>
  <si>
    <t>Total dos ativos circulantes</t>
  </si>
  <si>
    <t>Equivalência patrimonial</t>
  </si>
  <si>
    <t>Lojas Maia</t>
  </si>
  <si>
    <t>Eliminações </t>
  </si>
  <si>
    <t>Consórcio </t>
  </si>
  <si>
    <t>DRE POR SEGMENTO</t>
  </si>
  <si>
    <t>TOTAL</t>
  </si>
  <si>
    <t>PATRIMÔNIO LÍQUIDO</t>
  </si>
  <si>
    <t>TOTAL DO ATIVO</t>
  </si>
  <si>
    <t>PASSIVOS</t>
  </si>
  <si>
    <t>PASSIVOS CIRCULANTES</t>
  </si>
  <si>
    <t>PASSIVOS NÃO CIRCULANTES</t>
  </si>
  <si>
    <t>Provisão para riscos tributários, cíveis e trabalhistas</t>
  </si>
  <si>
    <t>Total dos passivos não circulantes</t>
  </si>
  <si>
    <t>Total do patrimônio líquido</t>
  </si>
  <si>
    <t>ATIVOS</t>
  </si>
  <si>
    <t>ATIVOS CIRCULANTES</t>
  </si>
  <si>
    <t>ATIVOS NÃO CIRCULANTES</t>
  </si>
  <si>
    <t>Total dos ativos não circulantes</t>
  </si>
  <si>
    <t>Baú</t>
  </si>
  <si>
    <t>Depósitos judiciais</t>
  </si>
  <si>
    <t>1T12</t>
  </si>
  <si>
    <t>Reserva de capital</t>
  </si>
  <si>
    <t>Outros resultados abrangentes</t>
  </si>
  <si>
    <t>4T12</t>
  </si>
  <si>
    <t>1T13</t>
  </si>
  <si>
    <t>Investimento em controladas</t>
  </si>
  <si>
    <t>Eliminações</t>
  </si>
  <si>
    <t>Financeira</t>
  </si>
  <si>
    <t>Cons. Pro-Forma</t>
  </si>
  <si>
    <t>4T11</t>
  </si>
  <si>
    <t>4T10</t>
  </si>
  <si>
    <t>Financeira </t>
  </si>
  <si>
    <t>Mag.Luiza</t>
  </si>
  <si>
    <t>Depósitos interfinanceiros</t>
  </si>
  <si>
    <t>Operações com cartões de crédito</t>
  </si>
  <si>
    <t>Provisões técnicas de seguros</t>
  </si>
  <si>
    <t>Lucro/Prejuízos acumulados</t>
  </si>
  <si>
    <t>4T13</t>
  </si>
  <si>
    <t>Ações em Tesouraria</t>
  </si>
  <si>
    <t>1T14</t>
  </si>
  <si>
    <t>4T14</t>
  </si>
  <si>
    <t>1T15</t>
  </si>
  <si>
    <t>Despesa Financeira Total</t>
  </si>
  <si>
    <t>2015</t>
  </si>
  <si>
    <t>2014</t>
  </si>
  <si>
    <t>2013</t>
  </si>
  <si>
    <t>2012</t>
  </si>
  <si>
    <t>2011</t>
  </si>
  <si>
    <t>2010</t>
  </si>
  <si>
    <t>Balanço Patrimonial - Empresa Magazine Luiza</t>
  </si>
  <si>
    <t>Demonstrativo do Resultado do Exercício  - Empresa Magazine Luiza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</si>
</sst>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1">
    <numFmt numFmtId="41" formatCode="_-* #,##0_-;\-* #,##0_-;_-* &quot;-&quot;_-;_-@_-"/>
    <numFmt numFmtId="43" formatCode="_-* #,##0.00_-;\-* #,##0.00_-;_-* &quot;-&quot;??_-;_-@_-"/>
    <numFmt numFmtId="164" formatCode="&quot;R$ &quot;#,##0_);\(&quot;R$ &quot;#,##0\)"/>
    <numFmt numFmtId="165" formatCode="&quot;R$ &quot;#,##0_);[Red]\(&quot;R$ &quot;#,##0\)"/>
    <numFmt numFmtId="166" formatCode="_(* #,##0_);_(* \(#,##0\);_(* &quot;-&quot;_);_(@_)"/>
    <numFmt numFmtId="167" formatCode="_(&quot;R$ &quot;* #,##0.00_);_(&quot;R$ &quot;* \(#,##0.00\);_(&quot;R$ &quot;* &quot;-&quot;??_);_(@_)"/>
    <numFmt numFmtId="168" formatCode="_(* #,##0.00_);_(* \(#,##0.00\);_(* &quot;-&quot;??_);_(@_)"/>
    <numFmt numFmtId="169" formatCode="_(* #,##0.0_);_(* \(#,##0.0\);_(* &quot;-&quot;?_);_(@_)"/>
    <numFmt numFmtId="170" formatCode="0.0%"/>
    <numFmt numFmtId="171" formatCode="_-* #,##0_-;\-* #,##0_-;_-* &quot;-&quot;??_-;_-@_-"/>
    <numFmt numFmtId="172" formatCode="_(* #,##0.0_);_(* \(#,##0.0\);_(* &quot;-&quot;_);_(@_)"/>
    <numFmt numFmtId="173" formatCode="[Blue]General"/>
    <numFmt numFmtId="174" formatCode="_._.* #,##0.0_)_%;_._.* \(#,##0.0\)_%;_._.* \ .0_)_%"/>
    <numFmt numFmtId="175" formatCode="_._.* #,##0.000_)_%;_._.* \(#,##0.000\)_%;_._.* \ .000_)_%"/>
    <numFmt numFmtId="176" formatCode="_(* #,##0_);_(* \(#,##0\);_(* &quot;-&quot;??_);_(@_)"/>
    <numFmt numFmtId="177" formatCode="_._.&quot;R$ &quot;* #,##0.0_)_%;_._.&quot;R$ &quot;* \(#,##0.0\)_%;_._.&quot;R$ &quot;* \ .0_)_%"/>
    <numFmt numFmtId="178" formatCode="&quot;R$ &quot;* #,##0.00_);&quot;R$ &quot;* \(#,##0.00\)"/>
    <numFmt numFmtId="179" formatCode="_._.&quot;R$ &quot;* #,##0.000_)_%;_._.&quot;R$ &quot;* \(#,##0.000\)_%;_._.&quot;R$ &quot;* \ .000_)_%"/>
    <numFmt numFmtId="180" formatCode="_(* #,##0_);_(* \(#,##0\);_(* &quot;-o-&quot;_);_(@_)"/>
    <numFmt numFmtId="181" formatCode="_ * #,##0.00_ ;_ * \-#,##0.00_ ;_ * &quot;-&quot;??_ ;_ @_ "/>
    <numFmt numFmtId="182" formatCode="_([$€-2]* #,##0.00_);_([$€-2]* \(#,##0.00\);_([$€-2]* &quot;-&quot;??_)"/>
    <numFmt numFmtId="183" formatCode="#,#00"/>
    <numFmt numFmtId="184" formatCode="0."/>
    <numFmt numFmtId="185" formatCode="#,##0.00&quot; $&quot;;\-#,##0.00&quot; $&quot;"/>
    <numFmt numFmtId="186" formatCode="_ * #,##0_ ;_ * \-#,##0_ ;_ * &quot;-&quot;_ ;_ @_ "/>
    <numFmt numFmtId="187" formatCode="_ &quot;S/&quot;* #,##0_ ;_ &quot;S/&quot;* \-#,##0_ ;_ &quot;S/&quot;* &quot;-&quot;_ ;_ @_ "/>
    <numFmt numFmtId="188" formatCode="_ &quot;S/&quot;* #,##0.00_ ;_ &quot;S/&quot;* \-#,##0.00_ ;_ &quot;S/&quot;* &quot;-&quot;??_ ;_ @_ "/>
    <numFmt numFmtId="189" formatCode="#,##0.00\ &quot;F&quot;;[Red]\-#,##0.00\ &quot;F&quot;"/>
    <numFmt numFmtId="190" formatCode="_(0_)%;\(0\)%;\ \ _)\%"/>
    <numFmt numFmtId="191" formatCode="_._._(* 0_)%;_._.\(* 0\)%;_._._(* \ _)\%"/>
    <numFmt numFmtId="192" formatCode="&quot;R$ &quot;\ #,##0.00;[Red]&quot;R$ &quot;\ \-#,##0.00"/>
    <numFmt numFmtId="193" formatCode="0%_);\(0%\)"/>
    <numFmt numFmtId="194" formatCode="_(0.0_)%;\(0.0\)%;\ \ .0_)%"/>
    <numFmt numFmtId="195" formatCode="_._._(* 0.0_)%;_._.\(* 0.0\)%;_._._(* \ .0_)%"/>
    <numFmt numFmtId="196" formatCode="_(0.00_)%;\(0.00\)%;\ \ .00_)%"/>
    <numFmt numFmtId="197" formatCode="_._._(* 0.00_)%;_._.\(* 0.00\)%;_._._(* \ .00_)%"/>
    <numFmt numFmtId="198" formatCode="_(0.000_)%;\(0.000\)%;\ \ .000_)%"/>
    <numFmt numFmtId="199" formatCode="_._._(* 0.000_)%;_._.\(* 0.000\)%;_._._(* \ .000_)%"/>
    <numFmt numFmtId="200" formatCode="&quot;R&quot;\ #,##0;[Red]&quot;R&quot;\ \-#,##0"/>
    <numFmt numFmtId="201" formatCode="%#,#00"/>
    <numFmt numFmtId="202" formatCode="#.##000"/>
    <numFmt numFmtId="203" formatCode="#,"/>
    <numFmt numFmtId="204" formatCode="_-&quot;R$ &quot;* #,##0_-;\-&quot;R$ &quot;* #,##0_-;_-&quot;R$ &quot;* &quot;-&quot;_-;_-@_-"/>
    <numFmt numFmtId="205" formatCode="_-&quot;R$ &quot;* #,##0.00_-;\-&quot;R$ &quot;* #,##0.00_-;_-&quot;R$ &quot;* &quot;-&quot;??_-;_-@_-"/>
    <numFmt numFmtId="206" formatCode="_-* #,##0\ &quot;DM&quot;_-;\-* #,##0\ &quot;DM&quot;_-;_-* &quot;-&quot;\ &quot;DM&quot;_-;_-@_-"/>
    <numFmt numFmtId="207" formatCode="_-* #,##0\ &quot;zł&quot;_-;\-* #,##0\ &quot;zł&quot;_-;_-* &quot;-&quot;\ &quot;zł&quot;_-;_-@_-"/>
    <numFmt numFmtId="208" formatCode="_-* #,##0.00\ &quot;zł&quot;_-;\-* #,##0.00\ &quot;zł&quot;_-;_-* &quot;-&quot;??\ &quot;zł&quot;_-;_-@_-"/>
    <numFmt numFmtId="209" formatCode="_(* #,##0_);_(* \(#,##0\);_(* \ _)"/>
    <numFmt numFmtId="210" formatCode="_(* #,##0.0_);_(* \(#,##0.0\);_(* \ .0_)"/>
    <numFmt numFmtId="211" formatCode="_(* #,##0.00_);_(* \(#,##0.00\);_(* \ .00_)"/>
    <numFmt numFmtId="212" formatCode="_(* #,##0.000_);_(* \(#,##0.000\);_(* \ .000_)"/>
    <numFmt numFmtId="213" formatCode="&quot;R&quot;\ #,##0.00;[Red]&quot;R&quot;\ \-#,##0.00"/>
    <numFmt numFmtId="214" formatCode="_(&quot;R$ &quot;* #,##0_);_(&quot;R$ &quot;* \(#,##0\);_(&quot;R$ &quot;* \ _)"/>
    <numFmt numFmtId="215" formatCode="_(&quot;R$ &quot;* #,##0.0_);_(&quot;R$ &quot;* \(#,##0.0\);_(&quot;R$ &quot;* \ .0_)"/>
    <numFmt numFmtId="216" formatCode="_(&quot;R$ &quot;* #,##0.00_);_(&quot;R$ &quot;* \(#,##0.00\);_(&quot;R$ &quot;* \ .00_)"/>
    <numFmt numFmtId="217" formatCode="_(&quot;R$ &quot;* #,##0.000_);_(&quot;R$ &quot;* \(#,##0.000\);_(&quot;R$ &quot;* \ .000_)"/>
    <numFmt numFmtId="218" formatCode="0.0_)%;\(0.0\)%"/>
    <numFmt numFmtId="219" formatCode="_ &quot;\&quot;* #,##0_ ;_ &quot;\&quot;* \-#,##0_ ;_ &quot;\&quot;* &quot;-&quot;_ ;_ @_ "/>
    <numFmt numFmtId="220" formatCode="_(* #,##0.00_);_(* \(#,##0.00\);_(* &quot;-&quot;??_);_(@_)&quot;(em R$ milhões)&quot;"/>
    <numFmt numFmtId="221" formatCode="_(* #,##0.000_);_(* \(#,##0.000\);_(* &quot;-&quot;_);_(@_)"/>
    <numFmt numFmtId="224" formatCode="_(* #.;_(* \(#.;_(* &quot;-&quot;_);_(@_ⴆ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Tms Rmn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Helv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10"/>
      <name val="Times New Roman"/>
      <family val="1"/>
    </font>
    <font>
      <sz val="12"/>
      <color indexed="24"/>
      <name val="Arial"/>
      <family val="2"/>
    </font>
    <font>
      <sz val="10"/>
      <name val="BERNHARD"/>
    </font>
    <font>
      <b/>
      <sz val="14"/>
      <name val="Arial"/>
      <family val="2"/>
    </font>
    <font>
      <sz val="1"/>
      <color indexed="8"/>
      <name val="Courier"/>
      <family val="3"/>
    </font>
    <font>
      <sz val="11"/>
      <name val="??"/>
      <family val="3"/>
      <charset val="129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2"/>
      <name val="Courier"/>
      <family val="3"/>
    </font>
    <font>
      <b/>
      <sz val="12"/>
      <color indexed="62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Tahoma"/>
      <family val="2"/>
    </font>
    <font>
      <u/>
      <sz val="10"/>
      <color indexed="12"/>
      <name val="Arial"/>
      <family val="2"/>
    </font>
    <font>
      <u/>
      <sz val="12"/>
      <name val="Times New Roman"/>
      <family val="1"/>
    </font>
    <font>
      <sz val="10"/>
      <name val="Geneva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Arial"/>
      <family val="2"/>
    </font>
    <font>
      <sz val="10"/>
      <name val="Arial CE"/>
    </font>
    <font>
      <sz val="8"/>
      <name val="Helv"/>
    </font>
    <font>
      <b/>
      <sz val="10"/>
      <name val="MS Sans Serif"/>
      <family val="2"/>
    </font>
    <font>
      <b/>
      <sz val="11"/>
      <color indexed="63"/>
      <name val="Calibri"/>
      <family val="2"/>
    </font>
    <font>
      <sz val="1"/>
      <color indexed="18"/>
      <name val="Courier"/>
      <family val="3"/>
    </font>
    <font>
      <b/>
      <i/>
      <sz val="14"/>
      <name val="Arial"/>
      <family val="2"/>
    </font>
    <font>
      <b/>
      <sz val="10"/>
      <name val="Tahoma"/>
      <family val="2"/>
    </font>
    <font>
      <b/>
      <sz val="10"/>
      <color indexed="18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8"/>
      <color indexed="12"/>
      <name val="Arial"/>
      <family val="2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sz val="8"/>
      <color rgb="FFFFFFFF"/>
      <name val="Arial"/>
      <family val="2"/>
    </font>
    <font>
      <u/>
      <sz val="9.35"/>
      <color theme="10"/>
      <name val="Calibri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u/>
      <sz val="9.35"/>
      <name val="Calibri"/>
      <family val="2"/>
    </font>
    <font>
      <sz val="8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5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1"/>
      </top>
      <bottom style="thin">
        <color indexed="5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</borders>
  <cellStyleXfs count="515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173" fontId="4" fillId="13" borderId="2">
      <alignment horizontal="center" vertical="center"/>
    </xf>
    <xf numFmtId="173" fontId="4" fillId="13" borderId="2">
      <alignment horizontal="center" vertical="center"/>
    </xf>
    <xf numFmtId="173" fontId="4" fillId="13" borderId="2">
      <alignment horizontal="center" vertical="center"/>
    </xf>
    <xf numFmtId="173" fontId="4" fillId="13" borderId="2">
      <alignment horizontal="center" vertical="center"/>
    </xf>
    <xf numFmtId="173" fontId="4" fillId="13" borderId="2">
      <alignment horizontal="center" vertical="center"/>
    </xf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4" fillId="4" borderId="3" applyNumberFormat="0" applyAlignment="0" applyProtection="0"/>
    <xf numFmtId="0" fontId="15" fillId="10" borderId="4" applyNumberFormat="0" applyAlignment="0" applyProtection="0"/>
    <xf numFmtId="0" fontId="16" fillId="0" borderId="5" applyNumberFormat="0" applyFill="0" applyAlignment="0" applyProtection="0"/>
    <xf numFmtId="0" fontId="17" fillId="0" borderId="0" applyFill="0" applyBorder="0" applyProtection="0">
      <alignment horizontal="center"/>
      <protection locked="0"/>
    </xf>
    <xf numFmtId="0" fontId="18" fillId="0" borderId="0" applyFill="0" applyBorder="0" applyProtection="0">
      <alignment horizontal="center"/>
    </xf>
    <xf numFmtId="0" fontId="3" fillId="0" borderId="6">
      <alignment horizontal="center"/>
    </xf>
    <xf numFmtId="0" fontId="19" fillId="0" borderId="7"/>
    <xf numFmtId="174" fontId="20" fillId="0" borderId="0" applyFont="0" applyFill="0" applyBorder="0" applyAlignment="0" applyProtection="0"/>
    <xf numFmtId="39" fontId="21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37" fontId="4" fillId="0" borderId="0" applyFont="0" applyFill="0" applyBorder="0" applyAlignment="0" applyProtection="0"/>
    <xf numFmtId="37" fontId="4" fillId="0" borderId="0" applyFont="0" applyFill="0" applyBorder="0" applyAlignment="0" applyProtection="0"/>
    <xf numFmtId="3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3" fontId="24" fillId="0" borderId="0" applyFont="0" applyFill="0" applyBorder="0" applyAlignment="0" applyProtection="0"/>
    <xf numFmtId="0" fontId="19" fillId="0" borderId="0"/>
    <xf numFmtId="0" fontId="25" fillId="0" borderId="0"/>
    <xf numFmtId="0" fontId="19" fillId="0" borderId="0"/>
    <xf numFmtId="0" fontId="25" fillId="0" borderId="0"/>
    <xf numFmtId="0" fontId="19" fillId="0" borderId="0"/>
    <xf numFmtId="0" fontId="26" fillId="0" borderId="0" applyFill="0" applyBorder="0" applyAlignment="0" applyProtection="0">
      <protection locked="0"/>
    </xf>
    <xf numFmtId="0" fontId="23" fillId="0" borderId="0"/>
    <xf numFmtId="0" fontId="19" fillId="0" borderId="7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17" fillId="15" borderId="0" applyNumberFormat="0" applyFont="0" applyFill="0" applyBorder="0" applyProtection="0">
      <alignment horizontal="left"/>
    </xf>
    <xf numFmtId="0" fontId="27" fillId="0" borderId="0">
      <protection locked="0"/>
    </xf>
    <xf numFmtId="165" fontId="28" fillId="0" borderId="0">
      <protection locked="0"/>
    </xf>
    <xf numFmtId="180" fontId="17" fillId="0" borderId="8" applyNumberFormat="0" applyFont="0" applyFill="0" applyBorder="0" applyAlignment="0">
      <alignment horizontal="right" vertical="center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0" borderId="0">
      <protection locked="0"/>
    </xf>
    <xf numFmtId="0" fontId="4" fillId="0" borderId="0"/>
    <xf numFmtId="0" fontId="4" fillId="0" borderId="0"/>
    <xf numFmtId="0" fontId="4" fillId="0" borderId="0"/>
    <xf numFmtId="181" fontId="23" fillId="0" borderId="0" applyFont="0" applyFill="0" applyBorder="0" applyAlignment="0" applyProtection="0"/>
    <xf numFmtId="0" fontId="29" fillId="0" borderId="0">
      <protection locked="0"/>
    </xf>
    <xf numFmtId="0" fontId="29" fillId="0" borderId="0">
      <protection locked="0"/>
    </xf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19" borderId="0" applyNumberFormat="0" applyBorder="0" applyAlignment="0" applyProtection="0"/>
    <xf numFmtId="0" fontId="30" fillId="5" borderId="3" applyNumberFormat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39" fontId="31" fillId="0" borderId="0">
      <protection locked="0"/>
    </xf>
    <xf numFmtId="183" fontId="27" fillId="0" borderId="0">
      <protection locked="0"/>
    </xf>
    <xf numFmtId="38" fontId="2" fillId="15" borderId="0" applyNumberFormat="0" applyBorder="0" applyAlignment="0" applyProtection="0"/>
    <xf numFmtId="0" fontId="32" fillId="0" borderId="9" applyNumberFormat="0" applyBorder="0"/>
    <xf numFmtId="0" fontId="33" fillId="0" borderId="0" applyNumberFormat="0" applyFill="0" applyBorder="0" applyAlignment="0" applyProtection="0"/>
    <xf numFmtId="0" fontId="34" fillId="0" borderId="10" applyNumberFormat="0" applyAlignment="0" applyProtection="0">
      <alignment horizontal="left" vertical="center"/>
    </xf>
    <xf numFmtId="0" fontId="34" fillId="0" borderId="11">
      <alignment horizontal="left" vertical="center"/>
    </xf>
    <xf numFmtId="184" fontId="35" fillId="20" borderId="0">
      <alignment horizontal="left" vertical="top"/>
    </xf>
    <xf numFmtId="0" fontId="18" fillId="0" borderId="0" applyFill="0" applyAlignment="0" applyProtection="0">
      <protection locked="0"/>
    </xf>
    <xf numFmtId="0" fontId="18" fillId="0" borderId="9" applyFill="0" applyAlignment="0" applyProtection="0">
      <protection locked="0"/>
    </xf>
    <xf numFmtId="185" fontId="4" fillId="0" borderId="0">
      <protection locked="0"/>
    </xf>
    <xf numFmtId="185" fontId="4" fillId="0" borderId="0">
      <protection locked="0"/>
    </xf>
    <xf numFmtId="185" fontId="4" fillId="0" borderId="0">
      <protection locked="0"/>
    </xf>
    <xf numFmtId="185" fontId="4" fillId="0" borderId="0">
      <protection locked="0"/>
    </xf>
    <xf numFmtId="185" fontId="4" fillId="0" borderId="0">
      <protection locked="0"/>
    </xf>
    <xf numFmtId="185" fontId="4" fillId="0" borderId="0">
      <protection locked="0"/>
    </xf>
    <xf numFmtId="185" fontId="4" fillId="0" borderId="0">
      <protection locked="0"/>
    </xf>
    <xf numFmtId="185" fontId="4" fillId="0" borderId="0">
      <protection locked="0"/>
    </xf>
    <xf numFmtId="185" fontId="4" fillId="0" borderId="0">
      <protection locked="0"/>
    </xf>
    <xf numFmtId="185" fontId="4" fillId="0" borderId="0">
      <protection locked="0"/>
    </xf>
    <xf numFmtId="0" fontId="36" fillId="0" borderId="12" applyNumberFormat="0" applyFill="0" applyAlignment="0" applyProtection="0"/>
    <xf numFmtId="0" fontId="37" fillId="21" borderId="0" applyNumberFormat="0" applyBorder="0" applyAlignment="0" applyProtection="0"/>
    <xf numFmtId="0" fontId="8" fillId="0" borderId="0"/>
    <xf numFmtId="0" fontId="38" fillId="20" borderId="0">
      <alignment horizontal="left" wrapText="1" indent="2"/>
    </xf>
    <xf numFmtId="10" fontId="2" fillId="20" borderId="13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6" fillId="0" borderId="0" applyFill="0" applyBorder="0" applyAlignment="0" applyProtection="0"/>
    <xf numFmtId="0" fontId="40" fillId="0" borderId="0" applyNumberFormat="0" applyFont="0" applyBorder="0" applyAlignment="0"/>
    <xf numFmtId="186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41" fillId="0" borderId="0" applyFont="0" applyFill="0" applyBorder="0" applyAlignment="0" applyProtection="0"/>
    <xf numFmtId="189" fontId="41" fillId="0" borderId="0" applyFont="0" applyFill="0" applyBorder="0" applyAlignment="0" applyProtection="0"/>
    <xf numFmtId="0" fontId="27" fillId="0" borderId="0">
      <protection locked="0"/>
    </xf>
    <xf numFmtId="0" fontId="43" fillId="9" borderId="0" applyNumberFormat="0" applyBorder="0" applyAlignment="0" applyProtection="0"/>
    <xf numFmtId="37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39" fontId="3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2" fillId="0" borderId="0"/>
    <xf numFmtId="0" fontId="4" fillId="0" borderId="0"/>
    <xf numFmtId="0" fontId="2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37" fontId="4" fillId="0" borderId="0"/>
    <xf numFmtId="37" fontId="4" fillId="0" borderId="0"/>
    <xf numFmtId="37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4" fillId="0" borderId="0"/>
    <xf numFmtId="37" fontId="4" fillId="0" borderId="0"/>
    <xf numFmtId="37" fontId="4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6" fillId="0" borderId="0"/>
    <xf numFmtId="0" fontId="2" fillId="6" borderId="3" applyNumberFormat="0" applyFon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9" fillId="0" borderId="0"/>
    <xf numFmtId="190" fontId="22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94" fontId="22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4" fillId="0" borderId="0" applyFont="0" applyFill="0" applyBorder="0" applyAlignment="0" applyProtection="0"/>
    <xf numFmtId="196" fontId="22" fillId="0" borderId="0" applyFont="0" applyFill="0" applyBorder="0" applyAlignment="0" applyProtection="0"/>
    <xf numFmtId="197" fontId="20" fillId="0" borderId="0" applyFont="0" applyFill="0" applyBorder="0" applyAlignment="0" applyProtection="0"/>
    <xf numFmtId="181" fontId="4" fillId="0" borderId="0" applyFont="0" applyFill="0" applyBorder="0" applyAlignment="0" applyProtection="0"/>
    <xf numFmtId="198" fontId="22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201" fontId="27" fillId="0" borderId="0">
      <protection locked="0"/>
    </xf>
    <xf numFmtId="202" fontId="27" fillId="0" borderId="0">
      <protection locked="0"/>
    </xf>
    <xf numFmtId="9" fontId="42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>
      <protection locked="0"/>
    </xf>
    <xf numFmtId="38" fontId="47" fillId="0" borderId="0"/>
    <xf numFmtId="0" fontId="48" fillId="0" borderId="0" applyNumberFormat="0" applyFill="0" applyBorder="0" applyAlignment="0" applyProtection="0"/>
    <xf numFmtId="0" fontId="49" fillId="4" borderId="14" applyNumberFormat="0" applyAlignment="0" applyProtection="0"/>
    <xf numFmtId="0" fontId="4" fillId="0" borderId="0">
      <alignment vertical="top" wrapText="1"/>
    </xf>
    <xf numFmtId="0" fontId="4" fillId="0" borderId="0">
      <alignment vertical="top" wrapText="1"/>
    </xf>
    <xf numFmtId="0" fontId="4" fillId="0" borderId="0">
      <alignment vertical="top" wrapText="1"/>
    </xf>
    <xf numFmtId="38" fontId="5" fillId="0" borderId="0" applyFont="0" applyFill="0" applyBorder="0" applyAlignment="0" applyProtection="0"/>
    <xf numFmtId="203" fontId="50" fillId="0" borderId="0">
      <protection locked="0"/>
    </xf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2" fillId="0" borderId="0" applyFont="0" applyFill="0" applyBorder="0" applyAlignment="0" applyProtection="0">
      <alignment vertical="top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1" fillId="0" borderId="15" applyProtection="0">
      <alignment horizontal="centerContinuous"/>
    </xf>
    <xf numFmtId="0" fontId="4" fillId="22" borderId="0"/>
    <xf numFmtId="0" fontId="17" fillId="0" borderId="16"/>
    <xf numFmtId="0" fontId="4" fillId="0" borderId="0"/>
    <xf numFmtId="0" fontId="4" fillId="0" borderId="0"/>
    <xf numFmtId="0" fontId="4" fillId="0" borderId="0"/>
    <xf numFmtId="181" fontId="23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 applyFill="0" applyBorder="0" applyAlignment="0" applyProtection="0"/>
    <xf numFmtId="0" fontId="52" fillId="20" borderId="0">
      <alignment wrapText="1"/>
    </xf>
    <xf numFmtId="0" fontId="53" fillId="23" borderId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Fill="0" applyBorder="0" applyProtection="0">
      <alignment horizontal="left" vertical="top"/>
    </xf>
    <xf numFmtId="40" fontId="57" fillId="0" borderId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203" fontId="29" fillId="0" borderId="0">
      <protection locked="0"/>
    </xf>
    <xf numFmtId="203" fontId="29" fillId="0" borderId="0">
      <protection locked="0"/>
    </xf>
    <xf numFmtId="185" fontId="4" fillId="0" borderId="20">
      <protection locked="0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2" fillId="24" borderId="0" applyNumberFormat="0" applyBorder="0" applyAlignment="0" applyProtection="0"/>
    <xf numFmtId="37" fontId="2" fillId="24" borderId="0" applyNumberFormat="0" applyBorder="0" applyAlignment="0" applyProtection="0"/>
    <xf numFmtId="37" fontId="2" fillId="24" borderId="0" applyNumberFormat="0" applyBorder="0" applyAlignment="0" applyProtection="0"/>
    <xf numFmtId="37" fontId="2" fillId="24" borderId="0" applyNumberFormat="0" applyBorder="0" applyAlignment="0" applyProtection="0"/>
    <xf numFmtId="37" fontId="2" fillId="24" borderId="0" applyNumberFormat="0" applyBorder="0" applyAlignment="0" applyProtection="0"/>
    <xf numFmtId="37" fontId="2" fillId="0" borderId="0"/>
    <xf numFmtId="37" fontId="2" fillId="24" borderId="0" applyNumberFormat="0" applyBorder="0" applyAlignment="0" applyProtection="0"/>
    <xf numFmtId="3" fontId="62" fillId="0" borderId="12" applyProtection="0"/>
    <xf numFmtId="204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07" fontId="46" fillId="0" borderId="0" applyFont="0" applyFill="0" applyBorder="0" applyAlignment="0" applyProtection="0"/>
    <xf numFmtId="208" fontId="46" fillId="0" borderId="0" applyFont="0" applyFill="0" applyBorder="0" applyAlignment="0" applyProtection="0"/>
    <xf numFmtId="209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11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213" fontId="4" fillId="0" borderId="0" applyFont="0" applyFill="0" applyBorder="0" applyAlignment="0" applyProtection="0"/>
    <xf numFmtId="214" fontId="20" fillId="0" borderId="0" applyFont="0" applyFill="0" applyBorder="0" applyAlignment="0" applyProtection="0"/>
    <xf numFmtId="215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7" fontId="20" fillId="0" borderId="0" applyFont="0" applyFill="0" applyBorder="0" applyAlignment="0" applyProtection="0"/>
    <xf numFmtId="21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86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219" fontId="63" fillId="0" borderId="0" applyFont="0" applyFill="0" applyBorder="0" applyAlignment="0" applyProtection="0"/>
    <xf numFmtId="219" fontId="64" fillId="0" borderId="0" applyFont="0" applyFill="0" applyBorder="0" applyAlignment="0" applyProtection="0"/>
    <xf numFmtId="0" fontId="4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2" fillId="0" borderId="0"/>
    <xf numFmtId="19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0">
    <xf numFmtId="0" fontId="0" fillId="0" borderId="0" xfId="0"/>
    <xf numFmtId="168" fontId="2" fillId="0" borderId="0" xfId="1" applyFont="1"/>
    <xf numFmtId="168" fontId="2" fillId="2" borderId="0" xfId="1" applyFont="1" applyFill="1"/>
    <xf numFmtId="43" fontId="6" fillId="0" borderId="0" xfId="1" applyNumberFormat="1" applyFont="1" applyFill="1" applyAlignment="1">
      <alignment horizontal="left"/>
    </xf>
    <xf numFmtId="171" fontId="2" fillId="0" borderId="0" xfId="360" applyNumberFormat="1" applyFont="1" applyAlignment="1">
      <alignment horizontal="right"/>
    </xf>
    <xf numFmtId="43" fontId="2" fillId="0" borderId="0" xfId="360" applyNumberFormat="1" applyFont="1"/>
    <xf numFmtId="0" fontId="2" fillId="0" borderId="0" xfId="188" applyFont="1" applyFill="1"/>
    <xf numFmtId="43" fontId="2" fillId="0" borderId="0" xfId="360" applyNumberFormat="1" applyFont="1" applyAlignment="1">
      <alignment horizontal="right"/>
    </xf>
    <xf numFmtId="0" fontId="3" fillId="0" borderId="0" xfId="188" applyFont="1" applyFill="1"/>
    <xf numFmtId="49" fontId="3" fillId="0" borderId="21" xfId="188" applyNumberFormat="1" applyFont="1" applyBorder="1"/>
    <xf numFmtId="49" fontId="2" fillId="0" borderId="0" xfId="188" applyNumberFormat="1" applyFont="1"/>
    <xf numFmtId="49" fontId="3" fillId="0" borderId="0" xfId="188" applyNumberFormat="1" applyFont="1"/>
    <xf numFmtId="0" fontId="7" fillId="3" borderId="21" xfId="0" applyFont="1" applyFill="1" applyBorder="1" applyAlignment="1">
      <alignment horizontal="left"/>
    </xf>
    <xf numFmtId="171" fontId="3" fillId="0" borderId="0" xfId="360" applyNumberFormat="1" applyFont="1" applyFill="1" applyAlignment="1">
      <alignment horizontal="right"/>
    </xf>
    <xf numFmtId="172" fontId="2" fillId="26" borderId="0" xfId="3" applyNumberFormat="1" applyFont="1" applyFill="1" applyBorder="1" applyAlignment="1">
      <alignment horizontal="right"/>
    </xf>
    <xf numFmtId="172" fontId="2" fillId="0" borderId="0" xfId="1" applyNumberFormat="1" applyFont="1" applyFill="1" applyAlignment="1">
      <alignment horizontal="left"/>
    </xf>
    <xf numFmtId="170" fontId="2" fillId="0" borderId="0" xfId="2" applyNumberFormat="1" applyFont="1" applyFill="1"/>
    <xf numFmtId="166" fontId="2" fillId="0" borderId="0" xfId="3" applyNumberFormat="1" applyFont="1" applyFill="1" applyBorder="1" applyAlignment="1">
      <alignment horizontal="right"/>
    </xf>
    <xf numFmtId="168" fontId="2" fillId="0" borderId="0" xfId="1" applyFont="1" applyFill="1" applyAlignment="1"/>
    <xf numFmtId="0" fontId="2" fillId="0" borderId="0" xfId="0" applyFont="1" applyFill="1" applyAlignment="1">
      <alignment horizontal="right"/>
    </xf>
    <xf numFmtId="168" fontId="2" fillId="2" borderId="0" xfId="1" applyFont="1" applyFill="1" applyAlignment="1"/>
    <xf numFmtId="166" fontId="2" fillId="2" borderId="0" xfId="3" applyNumberFormat="1" applyFont="1" applyFill="1" applyBorder="1" applyAlignment="1">
      <alignment horizontal="right"/>
    </xf>
    <xf numFmtId="0" fontId="65" fillId="25" borderId="22" xfId="0" applyFont="1" applyFill="1" applyBorder="1" applyAlignment="1">
      <alignment horizontal="center"/>
    </xf>
    <xf numFmtId="0" fontId="65" fillId="25" borderId="23" xfId="0" applyFont="1" applyFill="1" applyBorder="1" applyAlignment="1">
      <alignment horizontal="center"/>
    </xf>
    <xf numFmtId="172" fontId="2" fillId="0" borderId="0" xfId="0" applyNumberFormat="1" applyFont="1"/>
    <xf numFmtId="0" fontId="2" fillId="2" borderId="0" xfId="0" applyFont="1" applyFill="1"/>
    <xf numFmtId="0" fontId="2" fillId="2" borderId="0" xfId="0" applyFont="1" applyFill="1" applyBorder="1"/>
    <xf numFmtId="43" fontId="68" fillId="0" borderId="0" xfId="1" applyNumberFormat="1" applyFont="1"/>
    <xf numFmtId="0" fontId="2" fillId="0" borderId="0" xfId="0" applyFont="1" applyFill="1"/>
    <xf numFmtId="172" fontId="2" fillId="2" borderId="0" xfId="3" applyNumberFormat="1" applyFont="1" applyFill="1" applyBorder="1" applyAlignment="1">
      <alignment horizontal="right"/>
    </xf>
    <xf numFmtId="17" fontId="7" fillId="3" borderId="21" xfId="360" applyNumberFormat="1" applyFont="1" applyFill="1" applyBorder="1" applyAlignment="1">
      <alignment horizontal="right"/>
    </xf>
    <xf numFmtId="172" fontId="2" fillId="0" borderId="0" xfId="3" applyNumberFormat="1" applyFont="1" applyFill="1" applyBorder="1" applyAlignment="1">
      <alignment horizontal="right"/>
    </xf>
    <xf numFmtId="0" fontId="3" fillId="0" borderId="0" xfId="188" applyFont="1"/>
    <xf numFmtId="171" fontId="2" fillId="0" borderId="0" xfId="360" applyNumberFormat="1" applyFont="1" applyFill="1" applyAlignment="1">
      <alignment horizontal="right"/>
    </xf>
    <xf numFmtId="172" fontId="2" fillId="0" borderId="0" xfId="360" applyNumberFormat="1" applyFont="1" applyAlignment="1">
      <alignment horizontal="right"/>
    </xf>
    <xf numFmtId="172" fontId="2" fillId="0" borderId="21" xfId="360" applyNumberFormat="1" applyFont="1" applyFill="1" applyBorder="1" applyAlignment="1">
      <alignment horizontal="right"/>
    </xf>
    <xf numFmtId="172" fontId="2" fillId="0" borderId="0" xfId="188" applyNumberFormat="1" applyFont="1"/>
    <xf numFmtId="172" fontId="2" fillId="0" borderId="0" xfId="360" applyNumberFormat="1" applyFont="1" applyFill="1" applyAlignment="1">
      <alignment horizontal="right"/>
    </xf>
    <xf numFmtId="172" fontId="2" fillId="2" borderId="0" xfId="0" applyNumberFormat="1" applyFont="1" applyFill="1"/>
    <xf numFmtId="172" fontId="2" fillId="0" borderId="0" xfId="0" applyNumberFormat="1" applyFont="1" applyFill="1"/>
    <xf numFmtId="0" fontId="2" fillId="0" borderId="0" xfId="0" applyFont="1"/>
    <xf numFmtId="0" fontId="2" fillId="0" borderId="0" xfId="188" applyFont="1"/>
    <xf numFmtId="1" fontId="7" fillId="3" borderId="21" xfId="360" applyNumberFormat="1" applyFont="1" applyFill="1" applyBorder="1" applyAlignment="1">
      <alignment horizontal="right"/>
    </xf>
    <xf numFmtId="172" fontId="2" fillId="2" borderId="0" xfId="0" applyNumberFormat="1" applyFont="1" applyFill="1" applyBorder="1"/>
    <xf numFmtId="170" fontId="2" fillId="0" borderId="0" xfId="2" applyNumberFormat="1" applyFont="1"/>
    <xf numFmtId="0" fontId="2" fillId="27" borderId="0" xfId="0" applyFont="1" applyFill="1"/>
    <xf numFmtId="0" fontId="2" fillId="27" borderId="0" xfId="188" applyFont="1" applyFill="1"/>
    <xf numFmtId="0" fontId="69" fillId="0" borderId="0" xfId="0" applyFont="1"/>
    <xf numFmtId="224" fontId="2" fillId="0" borderId="0" xfId="360" applyNumberFormat="1" applyFont="1" applyAlignment="1">
      <alignment horizontal="right"/>
    </xf>
    <xf numFmtId="9" fontId="2" fillId="0" borderId="0" xfId="2" applyFont="1"/>
    <xf numFmtId="2" fontId="2" fillId="0" borderId="0" xfId="2" applyNumberFormat="1" applyFont="1" applyAlignment="1">
      <alignment horizontal="right"/>
    </xf>
    <xf numFmtId="2" fontId="2" fillId="0" borderId="0" xfId="188" applyNumberFormat="1" applyFont="1"/>
    <xf numFmtId="168" fontId="3" fillId="0" borderId="0" xfId="1" applyFont="1" applyFill="1" applyAlignment="1"/>
    <xf numFmtId="172" fontId="2" fillId="0" borderId="0" xfId="1" applyNumberFormat="1" applyFont="1" applyFill="1" applyBorder="1" applyAlignment="1">
      <alignment horizontal="left"/>
    </xf>
    <xf numFmtId="172" fontId="2" fillId="0" borderId="0" xfId="0" applyNumberFormat="1" applyFont="1" applyFill="1" applyBorder="1"/>
    <xf numFmtId="172" fontId="2" fillId="0" borderId="0" xfId="3" applyNumberFormat="1" applyFont="1" applyFill="1" applyBorder="1" applyAlignment="1">
      <alignment horizontal="right" indent="2"/>
    </xf>
    <xf numFmtId="168" fontId="2" fillId="0" borderId="0" xfId="1" applyFont="1" applyFill="1" applyAlignment="1">
      <alignment wrapText="1"/>
    </xf>
    <xf numFmtId="172" fontId="2" fillId="0" borderId="0" xfId="1" applyNumberFormat="1" applyFont="1" applyFill="1" applyBorder="1" applyAlignment="1">
      <alignment horizontal="right"/>
    </xf>
    <xf numFmtId="172" fontId="2" fillId="0" borderId="0" xfId="1" applyNumberFormat="1" applyFont="1" applyFill="1" applyBorder="1" applyAlignment="1">
      <alignment horizontal="right" indent="2"/>
    </xf>
    <xf numFmtId="172" fontId="2" fillId="0" borderId="0" xfId="1" applyNumberFormat="1" applyFont="1" applyFill="1" applyAlignment="1"/>
    <xf numFmtId="221" fontId="2" fillId="0" borderId="0" xfId="3" applyNumberFormat="1" applyFont="1" applyFill="1" applyBorder="1" applyAlignment="1">
      <alignment horizontal="right"/>
    </xf>
    <xf numFmtId="168" fontId="2" fillId="0" borderId="0" xfId="1" applyFont="1" applyFill="1"/>
    <xf numFmtId="169" fontId="2" fillId="0" borderId="0" xfId="0" applyNumberFormat="1" applyFont="1" applyFill="1"/>
    <xf numFmtId="0" fontId="2" fillId="0" borderId="0" xfId="0" applyFont="1" applyFill="1" applyBorder="1"/>
    <xf numFmtId="170" fontId="2" fillId="0" borderId="0" xfId="2" applyNumberFormat="1" applyFont="1" applyFill="1" applyAlignment="1">
      <alignment horizontal="right"/>
    </xf>
    <xf numFmtId="0" fontId="69" fillId="0" borderId="0" xfId="0" applyFont="1" applyFill="1"/>
    <xf numFmtId="168" fontId="2" fillId="0" borderId="11" xfId="1" applyFont="1" applyFill="1" applyBorder="1" applyAlignment="1"/>
    <xf numFmtId="172" fontId="2" fillId="0" borderId="11" xfId="3" applyNumberFormat="1" applyFont="1" applyFill="1" applyBorder="1" applyAlignment="1">
      <alignment horizontal="right"/>
    </xf>
    <xf numFmtId="172" fontId="2" fillId="0" borderId="11" xfId="1" applyNumberFormat="1" applyFont="1" applyFill="1" applyBorder="1" applyAlignment="1">
      <alignment horizontal="left"/>
    </xf>
    <xf numFmtId="172" fontId="2" fillId="0" borderId="11" xfId="3" applyNumberFormat="1" applyFont="1" applyFill="1" applyBorder="1" applyAlignment="1">
      <alignment horizontal="right" indent="2"/>
    </xf>
    <xf numFmtId="0" fontId="65" fillId="25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65" fillId="25" borderId="22" xfId="0" applyFont="1" applyFill="1" applyBorder="1" applyAlignment="1">
      <alignment horizontal="center" vertical="center"/>
    </xf>
    <xf numFmtId="166" fontId="2" fillId="0" borderId="0" xfId="360" applyNumberFormat="1" applyFont="1" applyFill="1" applyAlignment="1">
      <alignment horizontal="right"/>
    </xf>
    <xf numFmtId="49" fontId="2" fillId="0" borderId="0" xfId="188" applyNumberFormat="1" applyFont="1" applyFill="1"/>
    <xf numFmtId="49" fontId="3" fillId="0" borderId="21" xfId="188" applyNumberFormat="1" applyFont="1" applyFill="1" applyBorder="1"/>
    <xf numFmtId="43" fontId="3" fillId="0" borderId="0" xfId="360" applyNumberFormat="1" applyFont="1" applyFill="1"/>
    <xf numFmtId="220" fontId="7" fillId="3" borderId="0" xfId="1" applyNumberFormat="1" applyFont="1" applyFill="1" applyBorder="1" applyAlignment="1">
      <alignment horizontal="center" vertical="center"/>
    </xf>
    <xf numFmtId="220" fontId="7" fillId="3" borderId="1" xfId="1" applyNumberFormat="1" applyFont="1" applyFill="1" applyBorder="1" applyAlignment="1">
      <alignment horizontal="center" vertical="center"/>
    </xf>
    <xf numFmtId="0" fontId="66" fillId="0" borderId="0" xfId="475" applyFill="1" applyAlignment="1" applyProtection="1">
      <alignment horizontal="center" vertical="center"/>
    </xf>
    <xf numFmtId="0" fontId="65" fillId="25" borderId="23" xfId="0" applyFont="1" applyFill="1" applyBorder="1" applyAlignment="1">
      <alignment horizontal="center" vertical="center"/>
    </xf>
    <xf numFmtId="0" fontId="65" fillId="25" borderId="22" xfId="0" applyFont="1" applyFill="1" applyBorder="1" applyAlignment="1">
      <alignment horizontal="center" vertical="center"/>
    </xf>
    <xf numFmtId="0" fontId="70" fillId="0" borderId="0" xfId="475" applyFont="1" applyAlignment="1" applyProtection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17" fontId="7" fillId="3" borderId="21" xfId="360" quotePrefix="1" applyNumberFormat="1" applyFont="1" applyFill="1" applyBorder="1" applyAlignment="1">
      <alignment horizontal="center" vertical="center"/>
    </xf>
    <xf numFmtId="1" fontId="7" fillId="3" borderId="21" xfId="360" applyNumberFormat="1" applyFont="1" applyFill="1" applyBorder="1" applyAlignment="1">
      <alignment horizontal="center" vertical="center"/>
    </xf>
    <xf numFmtId="0" fontId="71" fillId="0" borderId="0" xfId="188" applyFont="1"/>
    <xf numFmtId="168" fontId="17" fillId="0" borderId="0" xfId="1" applyFont="1" applyAlignment="1">
      <alignment horizontal="center"/>
    </xf>
    <xf numFmtId="0" fontId="17" fillId="0" borderId="0" xfId="188" applyFont="1" applyAlignment="1">
      <alignment horizontal="center"/>
    </xf>
  </cellXfs>
  <cellStyles count="515">
    <cellStyle name="_Worksheet in (C) A 5410 ESTOQUES Combined Leadsheet - CIAO" xfId="4"/>
    <cellStyle name="_Worksheet in (C) A 6310 Empréstimos e Financiamentos Combined Leadsheet - CIAO" xfId="5"/>
    <cellStyle name="_Worksheet in (C) B 6310 Empréstimos e Financiamentos Combined Leadsheet - USM" xfId="6"/>
    <cellStyle name="=C:\WINNT\SYSTEM32\COMMAND.COM" xfId="7"/>
    <cellStyle name="0,0_x000d__x000a_NA_x000d__x000a_" xfId="8"/>
    <cellStyle name="0,0_x000d__x000a_NA_x000d__x000a_ 2" xfId="9"/>
    <cellStyle name="0,0_x000d__x000a_NA_x000d__x000a__Vendas_Redes_Consolidado_2008_1" xfId="477"/>
    <cellStyle name="20% - Ênfase1 2" xfId="10"/>
    <cellStyle name="20% - Ênfase2 2" xfId="11"/>
    <cellStyle name="20% - Ênfase3 2" xfId="12"/>
    <cellStyle name="20% - Ênfase4 2" xfId="13"/>
    <cellStyle name="20% - Ênfase5 2" xfId="14"/>
    <cellStyle name="20% - Ênfase6 2" xfId="15"/>
    <cellStyle name="40% - Ênfase1 2" xfId="16"/>
    <cellStyle name="40% - Ênfase2 2" xfId="17"/>
    <cellStyle name="40% - Ênfase3 2" xfId="18"/>
    <cellStyle name="40% - Ênfase4 2" xfId="19"/>
    <cellStyle name="40% - Ênfase5 2" xfId="20"/>
    <cellStyle name="40% - Ênfase6 2" xfId="21"/>
    <cellStyle name="60% - Ênfase1 2" xfId="22"/>
    <cellStyle name="60% - Ênfase2 2" xfId="23"/>
    <cellStyle name="60% - Ênfase3 2" xfId="24"/>
    <cellStyle name="60% - Ênfase4 2" xfId="25"/>
    <cellStyle name="60% - Ênfase5 2" xfId="26"/>
    <cellStyle name="60% - Ênfase6 2" xfId="27"/>
    <cellStyle name="Actual Date" xfId="28"/>
    <cellStyle name="Actual Date 2" xfId="29"/>
    <cellStyle name="Actual Date 3" xfId="30"/>
    <cellStyle name="Actual Date 4" xfId="31"/>
    <cellStyle name="Actual Date 5" xfId="32"/>
    <cellStyle name="Body" xfId="33"/>
    <cellStyle name="Bom 2" xfId="34"/>
    <cellStyle name="Cálculo 2" xfId="35"/>
    <cellStyle name="Célula de Verificação 2" xfId="36"/>
    <cellStyle name="Célula Vinculada 2" xfId="37"/>
    <cellStyle name="Centered Heading" xfId="38"/>
    <cellStyle name="CenterHead" xfId="39"/>
    <cellStyle name="Column_Title" xfId="40"/>
    <cellStyle name="Comma  - Style1" xfId="41"/>
    <cellStyle name="Comma 0.0" xfId="42"/>
    <cellStyle name="Comma 0.00" xfId="43"/>
    <cellStyle name="Comma 0.000" xfId="44"/>
    <cellStyle name="Comma 10" xfId="45"/>
    <cellStyle name="Comma 11" xfId="46"/>
    <cellStyle name="Comma 12" xfId="47"/>
    <cellStyle name="Comma 13" xfId="48"/>
    <cellStyle name="Comma 18" xfId="49"/>
    <cellStyle name="Comma 18 2" xfId="50"/>
    <cellStyle name="Comma 18 3" xfId="51"/>
    <cellStyle name="Comma 19" xfId="52"/>
    <cellStyle name="Comma 19 2" xfId="53"/>
    <cellStyle name="Comma 2" xfId="54"/>
    <cellStyle name="Comma 2 2" xfId="55"/>
    <cellStyle name="Comma 2 2 2" xfId="56"/>
    <cellStyle name="Comma 2 2 3" xfId="57"/>
    <cellStyle name="Comma 2 3" xfId="58"/>
    <cellStyle name="Comma 2 4" xfId="59"/>
    <cellStyle name="Comma 20 2" xfId="60"/>
    <cellStyle name="Comma 21 2" xfId="61"/>
    <cellStyle name="Comma 27 2" xfId="62"/>
    <cellStyle name="Comma 28 2" xfId="63"/>
    <cellStyle name="Comma 3" xfId="64"/>
    <cellStyle name="Comma 3 2" xfId="65"/>
    <cellStyle name="Comma 3 2 2" xfId="66"/>
    <cellStyle name="Comma 3 2 3" xfId="67"/>
    <cellStyle name="Comma 3 3" xfId="68"/>
    <cellStyle name="Comma 3 4" xfId="69"/>
    <cellStyle name="Comma 4" xfId="70"/>
    <cellStyle name="Comma 5" xfId="71"/>
    <cellStyle name="Comma 6" xfId="72"/>
    <cellStyle name="Comma 7" xfId="73"/>
    <cellStyle name="Comma 8" xfId="74"/>
    <cellStyle name="Comma 9" xfId="75"/>
    <cellStyle name="Comma_ANEXO 8 preenchido" xfId="76"/>
    <cellStyle name="Comma0" xfId="77"/>
    <cellStyle name="Comma0 - Estilo2" xfId="78"/>
    <cellStyle name="Comma0 - Modelo1" xfId="79"/>
    <cellStyle name="Comma0 - Style1" xfId="80"/>
    <cellStyle name="Comma1 - Modelo2" xfId="81"/>
    <cellStyle name="Comma1 - Style2" xfId="82"/>
    <cellStyle name="Company Name" xfId="83"/>
    <cellStyle name="Corpo" xfId="84"/>
    <cellStyle name="Curren - Style2" xfId="85"/>
    <cellStyle name="Currency 0.0" xfId="86"/>
    <cellStyle name="Currency 0.00" xfId="87"/>
    <cellStyle name="Currency 0.000" xfId="88"/>
    <cellStyle name="Dan" xfId="89"/>
    <cellStyle name="Data" xfId="90"/>
    <cellStyle name="Date" xfId="91"/>
    <cellStyle name="DC_TABELA" xfId="92"/>
    <cellStyle name="Dezimal [0]_Compiling Utility Macros" xfId="93"/>
    <cellStyle name="Dezimal_Compiling Utility Macros" xfId="94"/>
    <cellStyle name="Dia" xfId="95"/>
    <cellStyle name="Diseño" xfId="96"/>
    <cellStyle name="Diseño 2" xfId="97"/>
    <cellStyle name="Diseño 3" xfId="98"/>
    <cellStyle name="Domma_Worksheet in   Compulsório de Depósito a Prazo" xfId="99"/>
    <cellStyle name="Encabez1" xfId="100"/>
    <cellStyle name="Encabez2" xfId="101"/>
    <cellStyle name="Ênfase1 2" xfId="102"/>
    <cellStyle name="Ênfase2 2" xfId="103"/>
    <cellStyle name="Ênfase3 2" xfId="104"/>
    <cellStyle name="Ênfase4 2" xfId="105"/>
    <cellStyle name="Ênfase5 2" xfId="106"/>
    <cellStyle name="Ênfase6 2" xfId="107"/>
    <cellStyle name="Entrada 2" xfId="108"/>
    <cellStyle name="Euro" xfId="109"/>
    <cellStyle name="Euro 2" xfId="110"/>
    <cellStyle name="Euro 3" xfId="111"/>
    <cellStyle name="Euro 4" xfId="112"/>
    <cellStyle name="Euro 5" xfId="113"/>
    <cellStyle name="F2" xfId="114"/>
    <cellStyle name="F3" xfId="115"/>
    <cellStyle name="F4" xfId="116"/>
    <cellStyle name="F5" xfId="117"/>
    <cellStyle name="F6" xfId="118"/>
    <cellStyle name="F7" xfId="119"/>
    <cellStyle name="F8" xfId="120"/>
    <cellStyle name="Fijo" xfId="121"/>
    <cellStyle name="Financiero" xfId="122"/>
    <cellStyle name="Fixed" xfId="123"/>
    <cellStyle name="Fixo" xfId="124"/>
    <cellStyle name="Grey" xfId="125"/>
    <cellStyle name="head2" xfId="126"/>
    <cellStyle name="HEADER" xfId="127"/>
    <cellStyle name="Header1" xfId="128"/>
    <cellStyle name="Header2" xfId="129"/>
    <cellStyle name="Heading" xfId="130"/>
    <cellStyle name="Heading No Underline" xfId="131"/>
    <cellStyle name="Heading With Underline" xfId="132"/>
    <cellStyle name="Heading1" xfId="133"/>
    <cellStyle name="Heading1 2" xfId="134"/>
    <cellStyle name="Heading1 3" xfId="135"/>
    <cellStyle name="Heading1 4" xfId="136"/>
    <cellStyle name="Heading1 5" xfId="137"/>
    <cellStyle name="Heading2" xfId="138"/>
    <cellStyle name="Heading2 2" xfId="139"/>
    <cellStyle name="Heading2 3" xfId="140"/>
    <cellStyle name="Heading2 4" xfId="141"/>
    <cellStyle name="Heading2 5" xfId="142"/>
    <cellStyle name="HIGHLIGHT" xfId="143"/>
    <cellStyle name="Hiperlink" xfId="475" builtinId="8"/>
    <cellStyle name="Incorreto 2" xfId="144"/>
    <cellStyle name="Indefinido" xfId="145"/>
    <cellStyle name="Indent" xfId="146"/>
    <cellStyle name="Input [yellow]" xfId="147"/>
    <cellStyle name="Lien hypertexte visité_arretechili" xfId="148"/>
    <cellStyle name="Lien hypertexte_INVESTLIFE LUXEMBOURG 31-11" xfId="149"/>
    <cellStyle name="MainHead" xfId="150"/>
    <cellStyle name="meu" xfId="151"/>
    <cellStyle name="Millares [0]_10 AVERIAS MASIVAS + ANT" xfId="152"/>
    <cellStyle name="Millares_10 AVERIAS MASIVAS + ANT" xfId="153"/>
    <cellStyle name="Milliers [0]_AMEX94" xfId="154"/>
    <cellStyle name="Milliers_AMEX94" xfId="155"/>
    <cellStyle name="Moeda 2 10" xfId="156"/>
    <cellStyle name="Moeda 2 11" xfId="157"/>
    <cellStyle name="Moeda 2 12" xfId="158"/>
    <cellStyle name="Moeda 2 13" xfId="159"/>
    <cellStyle name="Moeda 2 2" xfId="160"/>
    <cellStyle name="Moeda 2 3" xfId="161"/>
    <cellStyle name="Moeda 2 4" xfId="162"/>
    <cellStyle name="Moeda 2 5" xfId="163"/>
    <cellStyle name="Moeda 2 6" xfId="164"/>
    <cellStyle name="Moeda 2 7" xfId="165"/>
    <cellStyle name="Moeda 2 8" xfId="166"/>
    <cellStyle name="Moeda 2 9" xfId="167"/>
    <cellStyle name="Moeda 3" xfId="168"/>
    <cellStyle name="Moeda 4" xfId="169"/>
    <cellStyle name="Moeda 5" xfId="170"/>
    <cellStyle name="Moneda [0]_10 AVERIAS MASIVAS + ANT" xfId="171"/>
    <cellStyle name="Moneda_10 AVERIAS MASIVAS + ANT" xfId="172"/>
    <cellStyle name="Monétaire [0]_AMEX94" xfId="173"/>
    <cellStyle name="Monétaire_AMEX94" xfId="174"/>
    <cellStyle name="Monetario" xfId="175"/>
    <cellStyle name="Neutra 2" xfId="176"/>
    <cellStyle name="no dec" xfId="177"/>
    <cellStyle name="Normal" xfId="0" builtinId="0"/>
    <cellStyle name="Normal - Estilo1" xfId="178"/>
    <cellStyle name="Normal - Estilo2" xfId="179"/>
    <cellStyle name="Normal - Estilo3" xfId="180"/>
    <cellStyle name="Normal - Estilo4" xfId="181"/>
    <cellStyle name="Normal - Estilo5" xfId="182"/>
    <cellStyle name="Normal - Estilo6" xfId="183"/>
    <cellStyle name="Normal - Estilo7" xfId="184"/>
    <cellStyle name="Normal - Estilo8" xfId="185"/>
    <cellStyle name="Normal - Style1" xfId="186"/>
    <cellStyle name="Normal - Style1 2" xfId="187"/>
    <cellStyle name="Normal - Style1 2 2" xfId="188"/>
    <cellStyle name="Normal - Style1 2 3" xfId="189"/>
    <cellStyle name="Normal 10" xfId="190"/>
    <cellStyle name="Normal 11" xfId="191"/>
    <cellStyle name="Normal 11 2" xfId="192"/>
    <cellStyle name="Normal 12" xfId="193"/>
    <cellStyle name="Normal 12 2" xfId="194"/>
    <cellStyle name="Normal 13" xfId="476"/>
    <cellStyle name="Normal 13 10" xfId="493"/>
    <cellStyle name="Normal 13 11" xfId="485"/>
    <cellStyle name="Normal 13 12" xfId="492"/>
    <cellStyle name="Normal 13 13" xfId="494"/>
    <cellStyle name="Normal 13 14" xfId="495"/>
    <cellStyle name="Normal 13 15" xfId="496"/>
    <cellStyle name="Normal 13 16" xfId="497"/>
    <cellStyle name="Normal 13 17" xfId="486"/>
    <cellStyle name="Normal 13 18" xfId="491"/>
    <cellStyle name="Normal 13 19" xfId="498"/>
    <cellStyle name="Normal 13 2" xfId="195"/>
    <cellStyle name="Normal 13 20" xfId="499"/>
    <cellStyle name="Normal 13 21" xfId="500"/>
    <cellStyle name="Normal 13 22" xfId="501"/>
    <cellStyle name="Normal 13 23" xfId="502"/>
    <cellStyle name="Normal 13 24" xfId="503"/>
    <cellStyle name="Normal 13 25" xfId="504"/>
    <cellStyle name="Normal 13 26" xfId="490"/>
    <cellStyle name="Normal 13 27" xfId="505"/>
    <cellStyle name="Normal 13 28" xfId="489"/>
    <cellStyle name="Normal 13 29" xfId="487"/>
    <cellStyle name="Normal 13 3" xfId="480"/>
    <cellStyle name="Normal 13 30" xfId="506"/>
    <cellStyle name="Normal 13 31" xfId="507"/>
    <cellStyle name="Normal 13 32" xfId="508"/>
    <cellStyle name="Normal 13 33" xfId="509"/>
    <cellStyle name="Normal 13 34" xfId="488"/>
    <cellStyle name="Normal 13 4" xfId="478"/>
    <cellStyle name="Normal 13 5" xfId="481"/>
    <cellStyle name="Normal 13 6" xfId="483"/>
    <cellStyle name="Normal 13 7" xfId="479"/>
    <cellStyle name="Normal 13 8" xfId="482"/>
    <cellStyle name="Normal 13 9" xfId="484"/>
    <cellStyle name="Normal 14 2" xfId="196"/>
    <cellStyle name="Normal 15 2" xfId="197"/>
    <cellStyle name="Normal 2" xfId="198"/>
    <cellStyle name="Normal 2 10" xfId="199"/>
    <cellStyle name="Normal 2 11" xfId="200"/>
    <cellStyle name="Normal 2 12" xfId="201"/>
    <cellStyle name="Normal 2 13" xfId="202"/>
    <cellStyle name="Normal 2 13 2" xfId="510"/>
    <cellStyle name="Normal 2 13 3" xfId="512"/>
    <cellStyle name="Normal 2 14" xfId="203"/>
    <cellStyle name="Normal 2 15" xfId="204"/>
    <cellStyle name="Normal 2 16" xfId="205"/>
    <cellStyle name="Normal 2 2" xfId="206"/>
    <cellStyle name="Normal 2 2 10" xfId="207"/>
    <cellStyle name="Normal 2 2 11" xfId="208"/>
    <cellStyle name="Normal 2 2 12" xfId="209"/>
    <cellStyle name="Normal 2 2 2" xfId="210"/>
    <cellStyle name="Normal 2 2 2 2" xfId="211"/>
    <cellStyle name="Normal 2 2 2 2 2" xfId="212"/>
    <cellStyle name="Normal 2 2 2 2 2 2" xfId="213"/>
    <cellStyle name="Normal 2 2 2 2 2 2 2" xfId="214"/>
    <cellStyle name="Normal 2 2 2 2 3" xfId="215"/>
    <cellStyle name="Normal 2 2 2 2 4" xfId="216"/>
    <cellStyle name="Normal 2 2 2 2 5" xfId="217"/>
    <cellStyle name="Normal 2 2 2 2 6" xfId="218"/>
    <cellStyle name="Normal 2 2 2 2 7" xfId="219"/>
    <cellStyle name="Normal 2 2 2 2 8" xfId="220"/>
    <cellStyle name="Normal 2 2 2 3" xfId="221"/>
    <cellStyle name="Normal 2 2 2 3 2" xfId="222"/>
    <cellStyle name="Normal 2 2 2 4" xfId="223"/>
    <cellStyle name="Normal 2 2 2 5" xfId="224"/>
    <cellStyle name="Normal 2 2 2 6" xfId="225"/>
    <cellStyle name="Normal 2 2 2 7" xfId="226"/>
    <cellStyle name="Normal 2 2 2 8" xfId="227"/>
    <cellStyle name="Normal 2 2 3" xfId="228"/>
    <cellStyle name="Normal 2 2 4" xfId="229"/>
    <cellStyle name="Normal 2 2 5" xfId="230"/>
    <cellStyle name="Normal 2 2 6" xfId="231"/>
    <cellStyle name="Normal 2 2 6 2" xfId="232"/>
    <cellStyle name="Normal 2 2 7" xfId="233"/>
    <cellStyle name="Normal 2 2 8" xfId="234"/>
    <cellStyle name="Normal 2 2 9" xfId="235"/>
    <cellStyle name="Normal 2 3" xfId="236"/>
    <cellStyle name="Normal 2 4" xfId="237"/>
    <cellStyle name="Normal 2 5" xfId="238"/>
    <cellStyle name="Normal 2 6" xfId="239"/>
    <cellStyle name="Normal 2 7" xfId="240"/>
    <cellStyle name="Normal 2 8" xfId="241"/>
    <cellStyle name="Normal 2 9" xfId="242"/>
    <cellStyle name="Normal 3" xfId="243"/>
    <cellStyle name="Normal 3 2" xfId="244"/>
    <cellStyle name="Normal 3 2 2" xfId="245"/>
    <cellStyle name="Normal 3 2 3" xfId="246"/>
    <cellStyle name="Normal 3 3" xfId="247"/>
    <cellStyle name="Normal 3 3 2" xfId="248"/>
    <cellStyle name="Normal 3 3 3" xfId="249"/>
    <cellStyle name="Normal 3 3 4" xfId="250"/>
    <cellStyle name="Normal 3 3 5" xfId="251"/>
    <cellStyle name="Normal 3 3 6" xfId="252"/>
    <cellStyle name="Normal 3 3 7" xfId="253"/>
    <cellStyle name="Normal 3 4" xfId="254"/>
    <cellStyle name="Normal 3 5" xfId="255"/>
    <cellStyle name="Normal 4" xfId="256"/>
    <cellStyle name="Normal 4 2" xfId="257"/>
    <cellStyle name="Normal 4 3" xfId="258"/>
    <cellStyle name="Normal 4 4" xfId="259"/>
    <cellStyle name="Normal 4 5" xfId="260"/>
    <cellStyle name="Normal 4 6" xfId="261"/>
    <cellStyle name="Normal 5" xfId="262"/>
    <cellStyle name="Normal 5 2" xfId="263"/>
    <cellStyle name="Normal 5 3" xfId="264"/>
    <cellStyle name="Normal 6" xfId="265"/>
    <cellStyle name="Normal 6 2" xfId="266"/>
    <cellStyle name="Normal 6 3" xfId="267"/>
    <cellStyle name="Normal 7" xfId="268"/>
    <cellStyle name="Normal 7 2" xfId="269"/>
    <cellStyle name="Normal 8" xfId="270"/>
    <cellStyle name="Normal 8 2" xfId="271"/>
    <cellStyle name="Normal 9" xfId="272"/>
    <cellStyle name="Normal 9 2" xfId="273"/>
    <cellStyle name="Normal_Demonstrações Financeiras 31dez05" xfId="3"/>
    <cellStyle name="Normalny_laroux" xfId="274"/>
    <cellStyle name="Nota 2" xfId="275"/>
    <cellStyle name="Œ…‹æØ‚è [0.00]_laroux" xfId="276"/>
    <cellStyle name="Œ…‹æØ‚è_laroux" xfId="277"/>
    <cellStyle name="Percen - Estilo1" xfId="278"/>
    <cellStyle name="Percent %" xfId="279"/>
    <cellStyle name="Percent % Long Underline" xfId="280"/>
    <cellStyle name="Percent %_Empr-CP LP - 1º e 2º  trim-2001." xfId="281"/>
    <cellStyle name="Percent (0)" xfId="282"/>
    <cellStyle name="Percent (0) 2" xfId="283"/>
    <cellStyle name="Percent (0) 2 2" xfId="284"/>
    <cellStyle name="Percent (0) 2 3" xfId="285"/>
    <cellStyle name="Percent (0) 3" xfId="286"/>
    <cellStyle name="Percent (0) 4" xfId="287"/>
    <cellStyle name="Percent [2]" xfId="288"/>
    <cellStyle name="Percent [2] 2" xfId="289"/>
    <cellStyle name="Percent [2] 3" xfId="290"/>
    <cellStyle name="Percent [2] 4" xfId="291"/>
    <cellStyle name="Percent [2] 5" xfId="292"/>
    <cellStyle name="Percent 0.0%" xfId="293"/>
    <cellStyle name="Percent 0.0% Long Underline" xfId="294"/>
    <cellStyle name="Percent 0.0%_Empr-CP LP - 1º e 2º  trim-2001." xfId="295"/>
    <cellStyle name="Percent 0.00%" xfId="296"/>
    <cellStyle name="Percent 0.00% Long Underline" xfId="297"/>
    <cellStyle name="Percent 0.00%_Empr-CP LP - 1º e 2º  trim-2001." xfId="298"/>
    <cellStyle name="Percent 0.000%" xfId="299"/>
    <cellStyle name="Percent 0.000% Long Underline" xfId="300"/>
    <cellStyle name="Percent 0.000%_Empr-CP LP - 1º e 2º  trim-2001." xfId="301"/>
    <cellStyle name="Percent 2" xfId="302"/>
    <cellStyle name="Percent 2 2" xfId="303"/>
    <cellStyle name="Percent 2 2 2" xfId="304"/>
    <cellStyle name="Percent 2 2 3" xfId="305"/>
    <cellStyle name="Percent 2 3" xfId="306"/>
    <cellStyle name="Percent 2 3 2" xfId="307"/>
    <cellStyle name="Percent 2 4" xfId="308"/>
    <cellStyle name="Percent 2 5" xfId="309"/>
    <cellStyle name="Percent 3" xfId="310"/>
    <cellStyle name="Percent 3 2" xfId="311"/>
    <cellStyle name="Percent 3 3" xfId="312"/>
    <cellStyle name="Percent 4" xfId="313"/>
    <cellStyle name="Percent 5" xfId="314"/>
    <cellStyle name="Percentual" xfId="315"/>
    <cellStyle name="Ponto" xfId="316"/>
    <cellStyle name="Porcentagem" xfId="2" builtinId="5"/>
    <cellStyle name="Porcentagem 10" xfId="317"/>
    <cellStyle name="Porcentagem 2" xfId="318"/>
    <cellStyle name="Porcentagem 2 10" xfId="319"/>
    <cellStyle name="Porcentagem 2 11" xfId="320"/>
    <cellStyle name="Porcentagem 2 12" xfId="321"/>
    <cellStyle name="Porcentagem 2 13" xfId="322"/>
    <cellStyle name="Porcentagem 2 14" xfId="323"/>
    <cellStyle name="Porcentagem 2 15" xfId="324"/>
    <cellStyle name="Porcentagem 2 16" xfId="325"/>
    <cellStyle name="Porcentagem 2 2" xfId="326"/>
    <cellStyle name="Porcentagem 2 3" xfId="327"/>
    <cellStyle name="Porcentagem 2 4" xfId="328"/>
    <cellStyle name="Porcentagem 2 5" xfId="329"/>
    <cellStyle name="Porcentagem 2 6" xfId="330"/>
    <cellStyle name="Porcentagem 2 7" xfId="331"/>
    <cellStyle name="Porcentagem 2 8" xfId="332"/>
    <cellStyle name="Porcentagem 2 9" xfId="333"/>
    <cellStyle name="Porcentagem 3" xfId="334"/>
    <cellStyle name="Porcentagem 3 2" xfId="335"/>
    <cellStyle name="Porcentagem 4" xfId="336"/>
    <cellStyle name="Porcentagem 4 2" xfId="337"/>
    <cellStyle name="Porcentagem 4 3" xfId="338"/>
    <cellStyle name="Porcentagem 4 4" xfId="339"/>
    <cellStyle name="Porcentagem 4 5" xfId="340"/>
    <cellStyle name="Porcentagem 4 6" xfId="341"/>
    <cellStyle name="Porcentagem 5" xfId="342"/>
    <cellStyle name="Porcentagem 6" xfId="343"/>
    <cellStyle name="Porcentagem 6 2" xfId="344"/>
    <cellStyle name="Porcentagem 7" xfId="345"/>
    <cellStyle name="Porcentagem 7 2" xfId="346"/>
    <cellStyle name="Porcentagem 8" xfId="347"/>
    <cellStyle name="Porcentagem 9" xfId="348"/>
    <cellStyle name="Porcentaje" xfId="349"/>
    <cellStyle name="RM" xfId="350"/>
    <cellStyle name="RowLevel_1_OUTPUT2" xfId="351"/>
    <cellStyle name="Saída 2" xfId="352"/>
    <cellStyle name="sDefault" xfId="353"/>
    <cellStyle name="sDefault 2" xfId="354"/>
    <cellStyle name="sDefault 3" xfId="355"/>
    <cellStyle name="Sep. milhar [0]" xfId="356"/>
    <cellStyle name="Separador de m" xfId="357"/>
    <cellStyle name="Separador de milhares 10" xfId="358"/>
    <cellStyle name="Separador de milhares 10 10" xfId="513"/>
    <cellStyle name="Separador de milhares 10 2" xfId="359"/>
    <cellStyle name="Separador de milhares 11" xfId="360"/>
    <cellStyle name="Separador de milhares 12" xfId="361"/>
    <cellStyle name="Separador de milhares 12 2" xfId="362"/>
    <cellStyle name="Separador de milhares 12 3" xfId="363"/>
    <cellStyle name="Separador de milhares 13" xfId="364"/>
    <cellStyle name="Separador de milhares 14" xfId="514"/>
    <cellStyle name="Separador de milhares 14 2" xfId="511"/>
    <cellStyle name="Separador de milhares 19" xfId="365"/>
    <cellStyle name="Separador de milhares 2" xfId="366"/>
    <cellStyle name="Separador de milhares 2 10" xfId="367"/>
    <cellStyle name="Separador de milhares 2 11" xfId="368"/>
    <cellStyle name="Separador de milhares 2 12" xfId="369"/>
    <cellStyle name="Separador de milhares 2 13" xfId="370"/>
    <cellStyle name="Separador de milhares 2 14" xfId="371"/>
    <cellStyle name="Separador de milhares 2 15" xfId="372"/>
    <cellStyle name="Separador de milhares 2 16" xfId="373"/>
    <cellStyle name="Separador de milhares 2 17" xfId="374"/>
    <cellStyle name="Separador de milhares 2 18" xfId="375"/>
    <cellStyle name="Separador de milhares 2 2" xfId="376"/>
    <cellStyle name="Separador de milhares 2 2 2" xfId="377"/>
    <cellStyle name="Separador de milhares 2 2 3" xfId="378"/>
    <cellStyle name="Separador de milhares 2 2 4" xfId="379"/>
    <cellStyle name="Separador de milhares 2 2 5" xfId="380"/>
    <cellStyle name="Separador de milhares 2 3" xfId="381"/>
    <cellStyle name="Separador de milhares 2 4" xfId="382"/>
    <cellStyle name="Separador de milhares 2 5" xfId="383"/>
    <cellStyle name="Separador de milhares 2 6" xfId="384"/>
    <cellStyle name="Separador de milhares 2 7" xfId="385"/>
    <cellStyle name="Separador de milhares 2 8" xfId="386"/>
    <cellStyle name="Separador de milhares 2 9" xfId="387"/>
    <cellStyle name="Separador de milhares 22" xfId="388"/>
    <cellStyle name="Separador de milhares 25" xfId="389"/>
    <cellStyle name="Separador de milhares 3" xfId="390"/>
    <cellStyle name="Separador de milhares 3 2" xfId="391"/>
    <cellStyle name="Separador de milhares 3 2 2" xfId="392"/>
    <cellStyle name="Separador de milhares 3 3" xfId="393"/>
    <cellStyle name="Separador de milhares 3 4" xfId="394"/>
    <cellStyle name="Separador de milhares 3 5" xfId="395"/>
    <cellStyle name="Separador de milhares 3 6" xfId="396"/>
    <cellStyle name="Separador de milhares 4" xfId="397"/>
    <cellStyle name="Separador de milhares 4 2" xfId="398"/>
    <cellStyle name="Separador de milhares 4 3" xfId="399"/>
    <cellStyle name="Separador de milhares 4 4" xfId="400"/>
    <cellStyle name="Separador de milhares 4 5" xfId="401"/>
    <cellStyle name="Separador de milhares 4 6" xfId="402"/>
    <cellStyle name="Separador de milhares 41" xfId="403"/>
    <cellStyle name="Separador de milhares 5" xfId="404"/>
    <cellStyle name="Separador de milhares 5 2" xfId="405"/>
    <cellStyle name="Separador de milhares 6" xfId="406"/>
    <cellStyle name="Separador de milhares 7" xfId="407"/>
    <cellStyle name="Separador de milhares 7 2" xfId="408"/>
    <cellStyle name="Separador de milhares 8" xfId="409"/>
    <cellStyle name="Separador de milhares 8 2" xfId="410"/>
    <cellStyle name="Separador de milhares 9" xfId="411"/>
    <cellStyle name="Separador de milhares 9 2" xfId="412"/>
    <cellStyle name="Standard format" xfId="413"/>
    <cellStyle name="Standard_Anpassen der Amortisation" xfId="414"/>
    <cellStyle name="step" xfId="415"/>
    <cellStyle name="Style 1" xfId="416"/>
    <cellStyle name="Style 1 2" xfId="417"/>
    <cellStyle name="Style 1 3" xfId="418"/>
    <cellStyle name="Style 2" xfId="419"/>
    <cellStyle name="STYLE1 - Style1" xfId="420"/>
    <cellStyle name="STYLE2 - Style2" xfId="421"/>
    <cellStyle name="SubHead" xfId="422"/>
    <cellStyle name="SubHeading" xfId="423"/>
    <cellStyle name="table_head1" xfId="424"/>
    <cellStyle name="Texto de Aviso 2" xfId="425"/>
    <cellStyle name="Texto Explicativo 2" xfId="426"/>
    <cellStyle name="Tickmark" xfId="427"/>
    <cellStyle name="Times New Roman" xfId="428"/>
    <cellStyle name="Título 1 2" xfId="429"/>
    <cellStyle name="Título 2 2" xfId="430"/>
    <cellStyle name="Título 3 2" xfId="431"/>
    <cellStyle name="Título 4 2" xfId="432"/>
    <cellStyle name="Título 5" xfId="433"/>
    <cellStyle name="Titulo1" xfId="434"/>
    <cellStyle name="Titulo2" xfId="435"/>
    <cellStyle name="Total 2" xfId="436"/>
    <cellStyle name="Tusental (0)_pldt" xfId="437"/>
    <cellStyle name="Tusental_pldt" xfId="438"/>
    <cellStyle name="Unprot" xfId="439"/>
    <cellStyle name="Unprot 2" xfId="440"/>
    <cellStyle name="Unprot 3" xfId="441"/>
    <cellStyle name="Unprot 4" xfId="442"/>
    <cellStyle name="Unprot 5" xfId="443"/>
    <cellStyle name="Unprot$" xfId="444"/>
    <cellStyle name="Unprot_analise_despesas_operacionais_2008-11" xfId="445"/>
    <cellStyle name="Unprotect" xfId="446"/>
    <cellStyle name="Valuta (0)_pldt" xfId="447"/>
    <cellStyle name="Valuta_pldt" xfId="448"/>
    <cellStyle name="Vírgula" xfId="1" builtinId="3"/>
    <cellStyle name="Währung [0]_1998" xfId="449"/>
    <cellStyle name="Währung_1998" xfId="450"/>
    <cellStyle name="Walutowy [0]_laroux" xfId="451"/>
    <cellStyle name="Walutowy_laroux" xfId="452"/>
    <cellStyle name="XComma" xfId="453"/>
    <cellStyle name="XComma 0.0" xfId="454"/>
    <cellStyle name="XComma 0.00" xfId="455"/>
    <cellStyle name="XComma 0.000" xfId="456"/>
    <cellStyle name="XComma_Empr-CP LP - 1º e 2º  trim-2001." xfId="457"/>
    <cellStyle name="XCurrency" xfId="458"/>
    <cellStyle name="XCurrency 0.0" xfId="459"/>
    <cellStyle name="XCurrency 0.00" xfId="460"/>
    <cellStyle name="XCurrency 0.000" xfId="461"/>
    <cellStyle name="XCurrency_Amortização Outorga" xfId="462"/>
    <cellStyle name="똿떓죶Ø괻 [0.00]_laroux" xfId="463"/>
    <cellStyle name="똿떓죶Ø괻_laroux" xfId="464"/>
    <cellStyle name="묮뎋 [0.00]_laroux" xfId="465"/>
    <cellStyle name="묮뎋_laroux" xfId="466"/>
    <cellStyle name="백분율_95" xfId="467"/>
    <cellStyle name="뷭?_laroux" xfId="468"/>
    <cellStyle name="쉼표_´00 INV MEETING(SYS) 29-12" xfId="469"/>
    <cellStyle name="콤마 [0]_95" xfId="470"/>
    <cellStyle name="콤마_95" xfId="471"/>
    <cellStyle name="통화 [0]_95" xfId="472"/>
    <cellStyle name="통화_95" xfId="473"/>
    <cellStyle name="표준_´00 INV MEETING(SYS) 29-12" xfId="474"/>
  </cellStyles>
  <dxfs count="0"/>
  <tableStyles count="0" defaultTableStyle="TableStyleMedium9" defaultPivotStyle="PivotStyleLight16"/>
  <colors>
    <mruColors>
      <color rgb="FF1E01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ixo\f\Meus%20Documentos\Balan&#231;os%2098\CMI\12-98%20cm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BRAS\SYS\FINANCEI\TESOURAR\ARQUIVO\CAIXAAMB\YTD95\CASHMA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A%201611%20Revis&#227;o%20Anal&#237;tica%2031%2010%202006%20e%202005%20-%20CIAO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.01%20IMOBILIZADO%20Combined%20Leadshee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IMOBILIZADO%20TANG&#205;VEIS%20Combined%20Leadsheet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2.1%20Revis&#227;o%20Anal&#237;tica%20e%20DF's%20Controladora%20Consolidado%2031%2012%202006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AmBev%20-%20L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lx%20Empr&#233;stimos%20e%20Financiamentos%20Combined%20Leadsheet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10%20Temporary%20Investments%20-%20%20-%20IP%20Co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A%206310%20Empr&#233;stimos%20e%20Financiamentos%20Combined%20Leadsheet%20-%20CIAO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INDOWS/Desktop/Toshiba%2030.06.01/Revis&#227;o%20anal&#237;tica%20do%20result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ANCEI\TESOURAR\JT\CAIXA\PASTA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.01a%20%20IMOBILIZADO%20Combined%20Leadsheet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1%20lxmar&#231;o%20Mapa%20de%20Empr&#233;stimo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10%20Sal&#225;rios%20e%20benef&#237;cios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002%20Despesas%20com%20Vendas%20Combined%20Leadsheet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02%20Revis&#227;o%20anal&#237;tica%202o%20ITR%20-%2030%2006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0.2%20Resultado%20com%20Opera&#231;&#227;o%20de%20Swap%20Leadsheet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LX%20Despesas%20Antecipadas%20Leadsheet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An&#225;lise%20Empr&#233;stimos%20-%2031%2010%202003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Paulo%20de%20Tarso%20Pereira%20J&#250;nior/Deloitte/Clientes/Centrovias/Antecipadas.dbf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LX%20Empr&#233;stimos%20e%20Financiamentos%20-%20CP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CONS1999/09SETEMB/RES09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SNA1\PROJETOS\MESA\Caixa\offshore\Curve%20Compariso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Startup" Target="Middle%20Office/Geral/Indicadores%20Financeiros/Indicadores%20Econom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Startup" Target="Front%20Office/Caixa/Benchmark/Benchmark%20BLP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DOCUME~1/x506862/CONFIG~1/Temp/comercf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1%20AutoBAn%2031.12.2003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lx%202004%20Empr&#233;stimos%20e%20Financiamentos%20-%20CP%20Combined%20Lead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I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amb-pac"/>
      <sheetName val="hedg-boz"/>
      <sheetName val="cdb-aac"/>
      <sheetName val="exp-nac"/>
      <sheetName val="NAC-DI"/>
      <sheetName val="norchem"/>
      <sheetName val="ICATU"/>
      <sheetName val="BAMERINDUS"/>
      <sheetName val="ICATU COM."/>
      <sheetName val="MC-PROV"/>
      <sheetName val="Plan18"/>
      <sheetName val="Plan17"/>
      <sheetName val="MUTUO-0695"/>
      <sheetName val="daily95"/>
      <sheetName val="Plan1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SERIES CDI E PTAX"/>
      <sheetName val="Fixed Assets"/>
      <sheetName val="FINANCIAMENTO COFACE SUDAMERIS"/>
      <sheetName val="LX"/>
      <sheetName val="Mov.US$ nov a mar"/>
      <sheetName val="BD_BEBED"/>
      <sheetName val="BIO"/>
      <sheetName val="EMBAL_BEBED"/>
      <sheetName val="FR_BEBED"/>
      <sheetName val="GL_BEBED"/>
      <sheetName val="GRANEL_BEB"/>
      <sheetName val="Nypro_Bebed"/>
      <sheetName val="MT_BEBED"/>
      <sheetName val="Multi-K"/>
      <sheetName val="GRA_BEBED"/>
      <sheetName val="TB_BEBED"/>
      <sheetName val="SALES98"/>
      <sheetName val="Data-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P"/>
      <sheetName val="DR"/>
      <sheetName val="Links"/>
      <sheetName val="Análise Preço Venda"/>
      <sheetName val="Tickmarks"/>
      <sheetName val="Teste FO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análise variações"/>
      <sheetName val="Abertura por Divisão"/>
      <sheetName val="Mapas {PPC}"/>
      <sheetName val="Imob em Andamento e Adto Forn."/>
      <sheetName val="Prov.Perd {PPC}"/>
      <sheetName val="Follow Up"/>
      <sheetName val="XREF"/>
      <sheetName val="Tickmarks"/>
      <sheetName val="Abertura por Divisão 31032004"/>
      <sheetName val="Contas de resultado"/>
      <sheetName val="Mapa Mov. 105"/>
      <sheetName val="Mapa Mov. 185"/>
      <sheetName val="Mapa Mov. 260"/>
      <sheetName val="Mapa Mov. 429"/>
      <sheetName val="Mapa Mov. 411"/>
      <sheetName val="Mapa Mov. 952"/>
      <sheetName val="Imobilizado em Andamento"/>
      <sheetName val="Prov. Perdas"/>
      <sheetName val="Bens totalmente deprec_auditori"/>
      <sheetName val="Saldo inicial por divisao"/>
      <sheetName val="#REF"/>
      <sheetName val="Suporte DOAR"/>
      <sheetName val="Intercompany B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apa Mov."/>
      <sheetName val="PAS Depreciação 30.09.05"/>
      <sheetName val="Itens Totalmente Deprec."/>
      <sheetName val="Parâmetro"/>
      <sheetName val="Teste saldo inicial"/>
      <sheetName val="Adições jan a set05"/>
      <sheetName val="Teste Adições"/>
      <sheetName val="Log Saldo Inicial"/>
      <sheetName val="XREF"/>
      <sheetName val="Tickmarks"/>
      <sheetName val="Teste saldo inicial 31.10.04"/>
      <sheetName val="Calculo global Depr."/>
      <sheetName val="{ppc} Mapa Mov. e PAS Dep 31.12"/>
      <sheetName val="{PPC} Mapa Mov. 30.09.06"/>
      <sheetName val="PAS Depreciação 30.09"/>
      <sheetName val="Itens 100% Depreciados"/>
      <sheetName val="Teste de Adição"/>
      <sheetName val="Teste de Baixas"/>
      <sheetName val="Teste de Saldo inicial"/>
      <sheetName val="PAS Variação Set-Dez"/>
      <sheetName val="PAS Depreciação"/>
      <sheetName val="Adições out-dez_05"/>
      <sheetName val="Baixas"/>
      <sheetName val="Teste Baixas"/>
      <sheetName val="Log"/>
      <sheetName val="Parâmetro (2)"/>
      <sheetName val="Mapa Mov.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orte DOAR"/>
      <sheetName val="BP Formato Final"/>
      <sheetName val="DRE Formato Final"/>
      <sheetName val="DMPL Formato Final"/>
      <sheetName val="DOAR Formato Final"/>
      <sheetName val="Fluxo Formato Final"/>
      <sheetName val="BP Controladora"/>
      <sheetName val="DRE Controladora"/>
      <sheetName val="DOAR"/>
      <sheetName val="Suporte Doar "/>
      <sheetName val="Fluxo de Caixa"/>
      <sheetName val="Suporte Fluxo"/>
      <sheetName val="BP Consolidado"/>
      <sheetName val="DRE Consolidado"/>
      <sheetName val="Lead"/>
      <sheetName val="Eliminações BP e DRE"/>
      <sheetName val="Links"/>
      <sheetName val="Análise Financeira"/>
      <sheetName val="Desempenho Varejo"/>
      <sheetName val="XREF"/>
      <sheetName val="Tickmarks"/>
      <sheetName val="ML - Sul "/>
      <sheetName val="DRE"/>
      <sheetName val="Intercompany B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Lead"/>
      <sheetName val="Abertura por Unidade"/>
      <sheetName val="Imobilizado em Andto."/>
      <sheetName val="Pendencias (controle Karen)"/>
      <sheetName val="Teste Documental Imob. em And."/>
      <sheetName val="Mapa mov e PAS Depreciação"/>
      <sheetName val="Resultado exercício"/>
      <sheetName val="Evolução Custo e Depreciação"/>
      <sheetName val="Movimentação CBB"/>
      <sheetName val="saldo inicial"/>
      <sheetName val="Teste adicoes-baixas-transf"/>
      <sheetName val="NF's Teste adiçoes-baixas-trans"/>
      <sheetName val="Teste outras Transações"/>
      <sheetName val="Prov. Perd {PPC}"/>
      <sheetName val="Cálculo Parâmetro R 0,7"/>
      <sheetName val="XREF"/>
      <sheetName val="Tickmarks"/>
      <sheetName val="níveis parâmetro"/>
      <sheetName val="ENTRADA"/>
      <sheetName val="Receitas Vendas Inpacel"/>
      <sheetName val="Deducoes venda IP"/>
      <sheetName val="PAS Deduções venda Inpac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Report"/>
      <sheetName val="Circularizacao"/>
      <sheetName val="N.E. Escalonamento"/>
      <sheetName val="Cartas de Fiança"/>
      <sheetName val="Mapa Empréstimos {ppc}"/>
      <sheetName val="Segregacao CP x LP"/>
      <sheetName val="Calculo DTT"/>
      <sheetName val="Parâmetro"/>
      <sheetName val="XREF"/>
      <sheetName val="Tickmarks"/>
      <sheetName val="PAS de juros"/>
      <sheetName val="Eliminações BP e D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Abertura Saldos"/>
      <sheetName val="Links"/>
      <sheetName val="Para referencia"/>
      <sheetName val="Resumo de aplicações"/>
      <sheetName val="Circularização"/>
      <sheetName val="PAS de juros"/>
      <sheetName val="Composição Aplicação"/>
      <sheetName val="Parâmetro"/>
      <sheetName val="XREF"/>
      <sheetName val="Tickmarks"/>
      <sheetName val="Eliminações BP e DRE"/>
      <sheetName val="PAS Aplicações Finc"/>
      <sheetName val="adições"/>
      <sheetName val="mapa movimentação"/>
      <sheetName val="Folha Pagto"/>
      <sheetName val="População Res."/>
      <sheetName val="Calculo global Depr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Relatório"/>
      <sheetName val="Relatório 2"/>
      <sheetName val="Suporte DOAR"/>
      <sheetName val="{ppc}Mapa Mov. Emp.31.10.06"/>
      <sheetName val="PESA 31.10.06"/>
      <sheetName val="{ppc} Mapa Mov. Emp. 31.10.05"/>
      <sheetName val="PESA 31.10.05"/>
      <sheetName val="Cálculo Parâmetro"/>
      <sheetName val="Niveis Parâmetro"/>
      <sheetName val="XREF"/>
      <sheetName val="Tickmarks"/>
      <sheetName val="Abertura N.E (empr. e coper)"/>
      <sheetName val="Mapa 04.06"/>
      <sheetName val="Mapa 04.05"/>
      <sheetName val="Mapa 04.04"/>
      <sheetName val="Circularizações 04_05_06"/>
      <sheetName val="Teste Detalhe 2006"/>
      <sheetName val="Teste Detalhe 2005"/>
      <sheetName val="Teste Detalhe 2004"/>
      <sheetName val="Hedge - Cetip"/>
      <sheetName val="Swap Boston - Usina {ppc}"/>
      <sheetName val="Swap Boston {ppc}"/>
      <sheetName val="resumo ABC"/>
      <sheetName val="Cartas de Fiança"/>
      <sheetName val="Copersucar 04.06"/>
      <sheetName val="Copersucar 04.05"/>
      <sheetName val="Copersucar 04.04"/>
      <sheetName val="Valor Presente"/>
      <sheetName val="Parâmetros"/>
      <sheetName val="Log's"/>
      <sheetName val="Circularizações"/>
      <sheetName val="{ppc} Mapa 31.07.06"/>
      <sheetName val="{ppc} Mapa 31.07.05"/>
      <sheetName val="PESA 31.07.2006"/>
      <sheetName val="Abertura N.E"/>
      <sheetName val="#REF"/>
      <sheetName val=" Global fopag"/>
      <sheetName val="Mapa Empréstimos {ppc}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B-FSP"/>
      <sheetName val="TBB-FMG"/>
      <sheetName val="TBB-RJ"/>
      <sheetName val="TBB-SC"/>
      <sheetName val="TBB - GERAL"/>
      <sheetName val="Lead"/>
      <sheetName val="Link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TA2"/>
      <sheetName val="ICATU"/>
      <sheetName val="dados"/>
      <sheetName val="Mutuo"/>
      <sheetName val="População Res."/>
      <sheetName val="População_Res_"/>
      <sheetName val="outros_indicadores"/>
      <sheetName val="Taxas"/>
      <sheetName val="CRITERIOS"/>
      <sheetName val="Rep"/>
      <sheetName val="Comissões"/>
      <sheetName val="Resultado_Março_IP"/>
      <sheetName val="PPR_2004"/>
      <sheetName val="BANCO"/>
      <sheetName val="CDI"/>
      <sheetName val="CUSTO_CONSOLID"/>
      <sheetName val="CUSTO_MONETARIO_CONSOLID"/>
      <sheetName val="Saldo_Contábil"/>
      <sheetName val="Físico_Atual"/>
      <sheetName val="ContProd"/>
      <sheetName val="Plan2"/>
      <sheetName val="Bco1"/>
      <sheetName val="Customize_Your_Invoice"/>
      <sheetName val="Cálculo_Parâmetro"/>
      <sheetName val="Tarifas"/>
      <sheetName val="CUSTO_UNIT_TRANS_CD_RJ"/>
      <sheetName val="CUSTO_UNIT_TRANS_CD_SP"/>
      <sheetName val="CUSTO_UNIT_PORTO"/>
      <sheetName val="CUSTO_UNIT_UAG"/>
      <sheetName val="CUSTO_UNIT_UCAO"/>
      <sheetName val="CUSTO_UNIT_TRANS_CD_BH"/>
      <sheetName val="Feriados"/>
      <sheetName val="Lead"/>
      <sheetName val="Master_FIF_Flutuação"/>
      <sheetName val="Lista_de_Ramais"/>
      <sheetName val="FRA"/>
      <sheetName val="COUPOM"/>
      <sheetName val="Product_group_report"/>
      <sheetName val="Plan3"/>
      <sheetName val="indices"/>
      <sheetName val="Aplic__Finac__-_30_09_02"/>
      <sheetName val="Inserir"/>
      <sheetName val="Matriz"/>
      <sheetName val="Tabela"/>
      <sheetName val="Anexo_6"/>
      <sheetName val="מוצרים"/>
      <sheetName val="Control_Sheet"/>
      <sheetName val="MUG"/>
      <sheetName val="Resumo"/>
      <sheetName val="Fluxo_de_Caixa_CF"/>
      <sheetName val="p__name"/>
      <sheetName val="Capa"/>
      <sheetName val="Preço_Médio"/>
      <sheetName val="Prod_Tab"/>
      <sheetName val="LX"/>
      <sheetName val="Mov_US$_nov_a_mar"/>
      <sheetName val="Materials"/>
      <sheetName val="Poupança"/>
      <sheetName val="CUSTO_UNIT_CD_BH"/>
      <sheetName val="CUSTO_UNIT_CD_RJ"/>
      <sheetName val="CUSTO_UNIT_CD_SP"/>
      <sheetName val="SERIES_CDI_E_PTAX"/>
      <sheetName val="Tab"/>
      <sheetName val="Bloomberg"/>
      <sheetName val="OPC_DOL_PA"/>
      <sheetName val="SELIC"/>
      <sheetName val="ENTRADA"/>
      <sheetName val="Forecast"/>
      <sheetName val="Fixed_Assets"/>
      <sheetName val="estoque_total_dez_98"/>
      <sheetName val="#REF"/>
      <sheetName val="FCX_AFD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Lead"/>
      <sheetName val="Abertura por Divisão 31032004"/>
      <sheetName val="Abertura por Divisão 31122003"/>
      <sheetName val="Mapa Mov. 105"/>
      <sheetName val="Mapa Mov. 185"/>
      <sheetName val="Mapa Mov. 260"/>
      <sheetName val="Mapa Mov. 429"/>
      <sheetName val="Mapa Mov. 411"/>
      <sheetName val="Mapa Mov. 952"/>
      <sheetName val="Imobilizado em Andamento"/>
      <sheetName val="Prov. Perdas"/>
      <sheetName val="Bens totalmente deprec_auditori"/>
      <sheetName val="XREF"/>
      <sheetName val="Tickmarks"/>
      <sheetName val="Mapa Empréstimos {ppc}"/>
      <sheetName val="Anexo 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31.12.04"/>
      <sheetName val="Mapa Empréstimos {ppc}"/>
      <sheetName val="Segregacao CP x LP 31-03-05"/>
      <sheetName val="Relação de pagamentos"/>
      <sheetName val="Dív Subordinada"/>
      <sheetName val="XREF"/>
      <sheetName val="Tickmarks"/>
      <sheetName val="Balanço"/>
      <sheetName val="Links"/>
      <sheetName val="Lead"/>
      <sheetName val="Versao 1b ($=R$2,13)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Guias INSS e FGTS"/>
      <sheetName val="Fopag"/>
      <sheetName val=" Global fopag"/>
      <sheetName val="Cálculo Global Provisão 13"/>
      <sheetName val="Teste fopag Ural."/>
      <sheetName val="Férias acum. Ural."/>
      <sheetName val="13. salário Ural."/>
      <sheetName val="XREF"/>
      <sheetName val="Tickmarks"/>
      <sheetName val="Mapa Mov. 429"/>
      <sheetName val="Balanç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mparativo"/>
      <sheetName val="Parametro"/>
      <sheetName val="Tabela de Parâmetros"/>
      <sheetName val="Teste de Despesa"/>
      <sheetName val="XREF"/>
      <sheetName val="Tickmarks"/>
      <sheetName val=" Global fopa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Covenants 30.06.06"/>
      <sheetName val="Deduções"/>
      <sheetName val="Custos Programação e Outros"/>
      <sheetName val="Desp. gerais e adm e vendas"/>
      <sheetName val="#REF"/>
      <sheetName val="Tickmarks "/>
      <sheetName val="Suporte DOAR"/>
      <sheetName val="Lead"/>
      <sheetName val="Paran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Circularização 30.09.04"/>
      <sheetName val="Mapa Movim.30.09.04"/>
      <sheetName val="Nota Relatório"/>
      <sheetName val="indices"/>
      <sheetName val="XREF"/>
      <sheetName val="Tickmarks"/>
      <sheetName val="Links"/>
      <sheetName val="DOAR"/>
      <sheetName val="Mapa de Resultado"/>
      <sheetName val="Deposito Judici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Abertura das Contas"/>
      <sheetName val="Seguros"/>
      <sheetName val="Links"/>
      <sheetName val="XREF"/>
      <sheetName val="Tickmarks"/>
      <sheetName val="Mapa Movim.30.09.04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ítico-clientes"/>
      <sheetName val="AutoBAn-relatório de clientes f"/>
      <sheetName val="Report"/>
      <sheetName val="Emprestimos 102003 {ppc}"/>
      <sheetName val="XREF"/>
      <sheetName val="Calculos - DTT"/>
      <sheetName val="Parametro - Juros e VM"/>
      <sheetName val="Parametro - VC"/>
      <sheetName val="Threshold Calc"/>
      <sheetName val="Tickmarks"/>
      <sheetName val="Emprestimos 102003 _ppc_"/>
      <sheetName val="Parametro _ VC"/>
      <sheetName val="Links"/>
      <sheetName val="Lead"/>
      <sheetName val="Anexo 6"/>
      <sheetName val="Seguros 2001-2002 {ppc}"/>
      <sheetName val="Mapa 1 - Base Férias e 13o."/>
      <sheetName val="Seguros"/>
      <sheetName val="Conciliação Custos"/>
      <sheetName val="Calculo global Depr."/>
      <sheetName val="MovimentEmprést. 31122003 {ppc}"/>
      <sheetName val="Conciliação 30.09.04"/>
      <sheetName val="Tratos"/>
      <sheetName val="CP"/>
    </sheetNames>
    <sheetDataSet>
      <sheetData sheetId="0" refreshError="1"/>
      <sheetData sheetId="1" refreshError="1"/>
      <sheetData sheetId="2"/>
      <sheetData sheetId="3">
        <row r="40">
          <cell r="AN40">
            <v>103533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#REF"/>
      <sheetName val="XREF"/>
      <sheetName val="DOAR"/>
      <sheetName val="Fixed Assets"/>
      <sheetName val="Historical Data"/>
      <sheetName val="Emprestimos 102003 {ppc}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Circularizacao"/>
      <sheetName val="NE"/>
      <sheetName val="Movimentação {ppc}"/>
      <sheetName val="Segregacao CP x LP"/>
      <sheetName val="Calculo DTT"/>
      <sheetName val="Parâmetro"/>
      <sheetName val="XREF"/>
      <sheetName val="Tickmarks"/>
      <sheetName val="Links"/>
      <sheetName val="Report 31.12.04"/>
      <sheetName val="Circularização 30.09.04"/>
      <sheetName val="Mapa Empréstimos {ppc}"/>
      <sheetName val="Cartas de Fiança"/>
      <sheetName val="Abertura das Contas"/>
      <sheetName val="Circularização"/>
      <sheetName val="Mapa  Mov. e Teste Empréstimos"/>
      <sheetName val="Outorga 2004"/>
      <sheetName val="Outorga Fixa e Variável"/>
      <sheetName val="Circularizações"/>
      <sheetName val="Parametro Empréstimos"/>
      <sheetName val="VP - HP 12C"/>
      <sheetName val="VP - 30.06.2004"/>
      <sheetName val="NE 6"/>
      <sheetName val="NE 7"/>
      <sheetName val="NE 15"/>
      <sheetName val="Mapa e teste jun06"/>
      <sheetName val="Mútuo OHL 30.06.2006"/>
      <sheetName val="BNDES 12.05"/>
      <sheetName val="Mapa 09.05"/>
      <sheetName val="CP x LP e Cláusula BNDES"/>
      <sheetName val="NR"/>
      <sheetName val="SWAP"/>
      <sheetName val="Mapa Empréstimos"/>
      <sheetName val="Teste Adições e Baixas"/>
      <sheetName val="Emprestimos 102003 {ppc}"/>
      <sheetName val="Segu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0799"/>
      <sheetName val="UH CONS"/>
      <sheetName val="ATIVO"/>
      <sheetName val="PASSIVO"/>
      <sheetName val="RESULTADO"/>
      <sheetName val="MUTAÇÃO"/>
      <sheetName val="DOAR"/>
      <sheetName val="VARIAÇÃO"/>
      <sheetName val="Seguros 2001-2002 {ppc}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 Curve"/>
      <sheetName val="Yield Curve (2)"/>
      <sheetName val="dados"/>
      <sheetName val="Brazil Sovereign"/>
      <sheetName val="Brazil Swap"/>
      <sheetName val="Sheet2"/>
      <sheetName val="Treasuries"/>
      <sheetName val="Industrials"/>
      <sheetName val="Price"/>
      <sheetName val="Price (2)"/>
      <sheetName val="Feriados"/>
      <sheetName val="Sheet1"/>
      <sheetName val="Dados Cash"/>
      <sheetName val="Comparativo 99X00"/>
      <sheetName val="validaciones"/>
      <sheetName val="Tabela de Parâmetros"/>
      <sheetName val="Versao 1b ($=R$2,13)"/>
      <sheetName val="CRITERIOS"/>
      <sheetName val="BANCO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Econômicos"/>
      <sheetName val="Datas de Divulgação"/>
      <sheetName val="Indicadores Bloomberg"/>
      <sheetName val="BLP"/>
      <sheetName val="Estimativa  IP"/>
      <sheetName val="Tx Juros Efetivas"/>
      <sheetName val="Valor de Mercado"/>
      <sheetName val="Pop. Eco. At."/>
      <sheetName val="Brazil Sovereign"/>
      <sheetName val="Dados BLP"/>
      <sheetName val="base bradesco"/>
      <sheetName val="Comparativo 99X00"/>
    </sheetNames>
    <sheetDataSet>
      <sheetData sheetId="0"/>
      <sheetData sheetId="1"/>
      <sheetData sheetId="2"/>
      <sheetData sheetId="3" refreshError="1">
        <row r="5">
          <cell r="A5" t="e">
            <v>#NAME?</v>
          </cell>
          <cell r="C5" t="e">
            <v>#NAME?</v>
          </cell>
          <cell r="E5" t="e">
            <v>#NAME?</v>
          </cell>
          <cell r="G5" t="e">
            <v>#NAME?</v>
          </cell>
          <cell r="I5" t="e">
            <v>#NAME?</v>
          </cell>
          <cell r="K5" t="e">
            <v>#NAME?</v>
          </cell>
          <cell r="M5" t="e">
            <v>#NAME?</v>
          </cell>
          <cell r="O5" t="e">
            <v>#NAME?</v>
          </cell>
          <cell r="Q5" t="e">
            <v>#NAME?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chmark"/>
      <sheetName val="Cálculos"/>
      <sheetName val="Dados BLP"/>
      <sheetName val="CDI Acumulado"/>
      <sheetName val="Bloomberg"/>
      <sheetName val="Holidays"/>
      <sheetName val="BLP"/>
      <sheetName val="Registro"/>
      <sheetName val="Brazil Sovereig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INGLES"/>
      <sheetName val="BRASIL-PILARINGLES"/>
      <sheetName val="graficos 1001 "/>
      <sheetName val="GRAFICO COMITE"/>
      <sheetName val="GRAFICO-COMITE 2"/>
      <sheetName val="ESTADO"/>
      <sheetName val="BRASIL-PILAR"/>
      <sheetName val="BRASIL-PILAR (3)"/>
      <sheetName val="SP"/>
      <sheetName val="RJ"/>
      <sheetName val="MG"/>
      <sheetName val="BA"/>
      <sheetName val="RS"/>
      <sheetName val="DF"/>
      <sheetName val="PE"/>
      <sheetName val="DEMAIS"/>
      <sheetName val="PR"/>
      <sheetName val="SC"/>
      <sheetName val="BASE01"/>
      <sheetName val="BASE00"/>
      <sheetName val="RANKING_REGIAO01"/>
      <sheetName val="RANKING_REGIAO00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DRE"/>
      <sheetName val="DMP"/>
      <sheetName val="DOAR"/>
      <sheetName val="Cash flow"/>
      <sheetName val="Movim. DOAR (31_12_03)"/>
      <sheetName val="Movim. CASH FLOW (31_12_03)"/>
      <sheetName val="BP (31_12_03)"/>
      <sheetName val="BP c out"/>
      <sheetName val="DRE c out"/>
      <sheetName val="lalur"/>
      <sheetName val="outorga-histórico"/>
      <sheetName val="DOAR BARRETO"/>
      <sheetName val="memoriadoar"/>
      <sheetName val="FLCX"/>
      <sheetName val="XREF"/>
      <sheetName val="Lead"/>
      <sheetName val="RANKING_REGIAO01"/>
      <sheetName val="Inputs from PSTN Model"/>
      <sheetName val="Lea me"/>
      <sheetName val="Mapa Empréstimos {ppc}"/>
      <sheetName val="Report 31.12.04"/>
      <sheetName val="Calculo DTT"/>
      <sheetName val="Cartas de Fianç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Report 31.12.04"/>
      <sheetName val="Circularização 30.09.04"/>
      <sheetName val="Mapa Empréstimos {ppc}"/>
      <sheetName val="Cartas de Fiança"/>
      <sheetName val="Segregacao CP x LP 30-09-04"/>
      <sheetName val="Calculo DTT"/>
      <sheetName val="Parâmetro"/>
      <sheetName val="XREF"/>
      <sheetName val="Tickmarks"/>
      <sheetName val="Links"/>
      <sheetName val="44"/>
      <sheetName val="Cabos"/>
    </sheetNames>
    <sheetDataSet>
      <sheetData sheetId="0" refreshError="1"/>
      <sheetData sheetId="1" refreshError="1">
        <row r="24">
          <cell r="I24">
            <v>80671</v>
          </cell>
          <cell r="K24">
            <v>382772</v>
          </cell>
        </row>
      </sheetData>
      <sheetData sheetId="2"/>
      <sheetData sheetId="3" refreshError="1">
        <row r="42">
          <cell r="P42">
            <v>-430813</v>
          </cell>
        </row>
        <row r="43">
          <cell r="K43">
            <v>37829</v>
          </cell>
          <cell r="M43">
            <v>-975</v>
          </cell>
        </row>
        <row r="54">
          <cell r="P54">
            <v>-50850</v>
          </cell>
        </row>
        <row r="59">
          <cell r="P59">
            <v>49727</v>
          </cell>
        </row>
        <row r="61">
          <cell r="P61">
            <v>-5049</v>
          </cell>
        </row>
      </sheetData>
      <sheetData sheetId="4" refreshError="1">
        <row r="10">
          <cell r="H10" t="str">
            <v>t/m</v>
          </cell>
        </row>
        <row r="17">
          <cell r="H17" t="str">
            <v>{h}</v>
          </cell>
        </row>
        <row r="20">
          <cell r="H20" t="str">
            <v>!</v>
          </cell>
        </row>
        <row r="24">
          <cell r="H24" t="str">
            <v>{b}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1"/>
  <sheetViews>
    <sheetView tabSelected="1" zoomScale="90" zoomScaleNormal="90" workbookViewId="0">
      <selection sqref="A1:BA1"/>
    </sheetView>
  </sheetViews>
  <sheetFormatPr defaultRowHeight="11.25" outlineLevelCol="1"/>
  <cols>
    <col min="1" max="1" width="40.7109375" style="1" customWidth="1"/>
    <col min="2" max="3" width="13.7109375" style="40" hidden="1" customWidth="1" outlineLevel="1"/>
    <col min="4" max="4" width="13.7109375" style="28" hidden="1" customWidth="1" outlineLevel="1"/>
    <col min="5" max="5" width="13.7109375" style="40" hidden="1" customWidth="1"/>
    <col min="6" max="6" width="1" style="26" hidden="1" customWidth="1"/>
    <col min="7" max="9" width="13.7109375" style="40" hidden="1" customWidth="1" outlineLevel="1"/>
    <col min="10" max="11" width="13.7109375" style="40" customWidth="1" outlineLevel="1"/>
    <col min="12" max="13" width="13.7109375" style="40" hidden="1" customWidth="1" outlineLevel="1"/>
    <col min="14" max="14" width="13.7109375" style="28" hidden="1" customWidth="1" outlineLevel="1"/>
    <col min="15" max="15" width="13.7109375" style="40" hidden="1" customWidth="1"/>
    <col min="16" max="16" width="1" style="26" hidden="1" customWidth="1"/>
    <col min="17" max="19" width="13.7109375" style="40" hidden="1" customWidth="1" outlineLevel="1"/>
    <col min="20" max="20" width="13.7109375" style="40" customWidth="1" outlineLevel="1"/>
    <col min="21" max="22" width="13.7109375" style="40" hidden="1" customWidth="1" outlineLevel="1"/>
    <col min="23" max="23" width="13.7109375" style="28" hidden="1" customWidth="1" outlineLevel="1"/>
    <col min="24" max="24" width="13.7109375" style="40" hidden="1" customWidth="1"/>
    <col min="25" max="25" width="1" style="40" hidden="1" customWidth="1"/>
    <col min="26" max="27" width="13.7109375" style="40" hidden="1" customWidth="1" outlineLevel="1"/>
    <col min="28" max="28" width="13.7109375" style="28" hidden="1" customWidth="1" outlineLevel="1"/>
    <col min="29" max="29" width="13.7109375" style="28" customWidth="1" outlineLevel="1"/>
    <col min="30" max="31" width="13.7109375" style="40" hidden="1" customWidth="1" outlineLevel="1"/>
    <col min="32" max="32" width="13.7109375" style="28" hidden="1" customWidth="1" outlineLevel="1"/>
    <col min="33" max="33" width="13.7109375" style="40" hidden="1" customWidth="1"/>
    <col min="34" max="34" width="1" style="40" hidden="1" customWidth="1"/>
    <col min="35" max="42" width="13.7109375" style="40" hidden="1" customWidth="1" outlineLevel="1"/>
    <col min="43" max="43" width="13.7109375" style="40" customWidth="1" outlineLevel="1"/>
    <col min="44" max="50" width="13.7109375" style="40" hidden="1" customWidth="1" outlineLevel="1"/>
    <col min="51" max="51" width="13.7109375" style="40" customWidth="1" outlineLevel="1"/>
    <col min="52" max="53" width="13.7109375" style="40" customWidth="1"/>
    <col min="54" max="57" width="9.140625" style="40"/>
    <col min="58" max="167" width="9.140625" style="28"/>
    <col min="168" max="16384" width="9.140625" style="40"/>
  </cols>
  <sheetData>
    <row r="1" spans="1:167" ht="12.75">
      <c r="A1" s="88" t="s">
        <v>92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</row>
    <row r="2" spans="1:167">
      <c r="A2" s="2"/>
      <c r="B2" s="25"/>
      <c r="C2" s="25"/>
      <c r="D2" s="25"/>
      <c r="E2" s="25"/>
      <c r="G2" s="25"/>
      <c r="H2" s="25"/>
      <c r="I2" s="25"/>
      <c r="J2" s="25"/>
      <c r="K2" s="25"/>
      <c r="L2" s="25"/>
      <c r="M2" s="25"/>
      <c r="N2" s="25"/>
      <c r="O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BB2" s="28"/>
      <c r="BC2" s="28"/>
      <c r="BD2" s="28"/>
      <c r="BE2" s="28"/>
    </row>
    <row r="3" spans="1:167">
      <c r="A3" s="78" t="s">
        <v>46</v>
      </c>
      <c r="B3" s="23" t="s">
        <v>69</v>
      </c>
      <c r="C3" s="23" t="s">
        <v>37</v>
      </c>
      <c r="D3" s="23" t="s">
        <v>68</v>
      </c>
      <c r="E3" s="23" t="s">
        <v>70</v>
      </c>
      <c r="G3" s="23" t="s">
        <v>38</v>
      </c>
      <c r="H3" s="23" t="s">
        <v>45</v>
      </c>
      <c r="I3" s="23" t="s">
        <v>44</v>
      </c>
      <c r="J3" s="81">
        <v>2015</v>
      </c>
      <c r="K3" s="81">
        <v>2014</v>
      </c>
      <c r="L3" s="70" t="s">
        <v>69</v>
      </c>
      <c r="M3" s="70" t="s">
        <v>37</v>
      </c>
      <c r="N3" s="70" t="s">
        <v>68</v>
      </c>
      <c r="O3" s="70" t="s">
        <v>70</v>
      </c>
      <c r="P3" s="71"/>
      <c r="Q3" s="70" t="s">
        <v>38</v>
      </c>
      <c r="R3" s="70" t="s">
        <v>45</v>
      </c>
      <c r="S3" s="70" t="s">
        <v>44</v>
      </c>
      <c r="T3" s="81">
        <v>2013</v>
      </c>
      <c r="U3" s="70" t="s">
        <v>69</v>
      </c>
      <c r="V3" s="70" t="s">
        <v>37</v>
      </c>
      <c r="W3" s="70" t="s">
        <v>68</v>
      </c>
      <c r="X3" s="70" t="s">
        <v>70</v>
      </c>
      <c r="Y3" s="72"/>
      <c r="Z3" s="70" t="s">
        <v>38</v>
      </c>
      <c r="AA3" s="70" t="s">
        <v>45</v>
      </c>
      <c r="AB3" s="70" t="s">
        <v>44</v>
      </c>
      <c r="AC3" s="81">
        <v>2012</v>
      </c>
      <c r="AD3" s="70" t="s">
        <v>69</v>
      </c>
      <c r="AE3" s="70" t="s">
        <v>37</v>
      </c>
      <c r="AF3" s="70" t="s">
        <v>68</v>
      </c>
      <c r="AG3" s="70" t="s">
        <v>70</v>
      </c>
      <c r="AH3" s="72"/>
      <c r="AI3" s="70" t="s">
        <v>74</v>
      </c>
      <c r="AJ3" s="70" t="s">
        <v>43</v>
      </c>
      <c r="AK3" s="70" t="s">
        <v>60</v>
      </c>
      <c r="AL3" s="70" t="s">
        <v>38</v>
      </c>
      <c r="AM3" s="70" t="s">
        <v>73</v>
      </c>
      <c r="AN3" s="70" t="s">
        <v>37</v>
      </c>
      <c r="AO3" s="70" t="s">
        <v>45</v>
      </c>
      <c r="AP3" s="70" t="s">
        <v>44</v>
      </c>
      <c r="AQ3" s="81">
        <v>2011</v>
      </c>
      <c r="AR3" s="70" t="s">
        <v>74</v>
      </c>
      <c r="AS3" s="70" t="s">
        <v>43</v>
      </c>
      <c r="AT3" s="70" t="s">
        <v>38</v>
      </c>
      <c r="AU3" s="70" t="s">
        <v>73</v>
      </c>
      <c r="AV3" s="70" t="s">
        <v>37</v>
      </c>
      <c r="AW3" s="70" t="s">
        <v>45</v>
      </c>
      <c r="AX3" s="70" t="s">
        <v>44</v>
      </c>
      <c r="AY3" s="81">
        <v>2010</v>
      </c>
      <c r="AZ3" s="81">
        <v>2009</v>
      </c>
      <c r="BA3" s="81">
        <v>2008</v>
      </c>
      <c r="BB3" s="28"/>
      <c r="BC3" s="28"/>
      <c r="BD3" s="28"/>
      <c r="BE3" s="28"/>
    </row>
    <row r="4" spans="1:167">
      <c r="A4" s="79"/>
      <c r="B4" s="22" t="s">
        <v>83</v>
      </c>
      <c r="C4" s="22" t="s">
        <v>83</v>
      </c>
      <c r="D4" s="22" t="s">
        <v>83</v>
      </c>
      <c r="E4" s="22" t="s">
        <v>83</v>
      </c>
      <c r="G4" s="22" t="s">
        <v>82</v>
      </c>
      <c r="H4" s="22" t="s">
        <v>82</v>
      </c>
      <c r="I4" s="22" t="s">
        <v>82</v>
      </c>
      <c r="J4" s="82"/>
      <c r="K4" s="82"/>
      <c r="L4" s="73" t="s">
        <v>81</v>
      </c>
      <c r="M4" s="73" t="s">
        <v>81</v>
      </c>
      <c r="N4" s="73" t="s">
        <v>81</v>
      </c>
      <c r="O4" s="73" t="s">
        <v>81</v>
      </c>
      <c r="P4" s="71"/>
      <c r="Q4" s="73" t="s">
        <v>79</v>
      </c>
      <c r="R4" s="73" t="s">
        <v>79</v>
      </c>
      <c r="S4" s="73" t="s">
        <v>79</v>
      </c>
      <c r="T4" s="82"/>
      <c r="U4" s="73" t="s">
        <v>66</v>
      </c>
      <c r="V4" s="73" t="s">
        <v>66</v>
      </c>
      <c r="W4" s="73" t="s">
        <v>66</v>
      </c>
      <c r="X4" s="73" t="s">
        <v>66</v>
      </c>
      <c r="Y4" s="72"/>
      <c r="Z4" s="73" t="s">
        <v>65</v>
      </c>
      <c r="AA4" s="73" t="s">
        <v>65</v>
      </c>
      <c r="AB4" s="73" t="s">
        <v>65</v>
      </c>
      <c r="AC4" s="82"/>
      <c r="AD4" s="73" t="s">
        <v>62</v>
      </c>
      <c r="AE4" s="73" t="s">
        <v>62</v>
      </c>
      <c r="AF4" s="73" t="s">
        <v>62</v>
      </c>
      <c r="AG4" s="73" t="s">
        <v>62</v>
      </c>
      <c r="AH4" s="72"/>
      <c r="AI4" s="73" t="s">
        <v>71</v>
      </c>
      <c r="AJ4" s="73" t="s">
        <v>71</v>
      </c>
      <c r="AK4" s="73" t="s">
        <v>71</v>
      </c>
      <c r="AL4" s="73" t="s">
        <v>71</v>
      </c>
      <c r="AM4" s="73" t="s">
        <v>71</v>
      </c>
      <c r="AN4" s="73" t="s">
        <v>71</v>
      </c>
      <c r="AO4" s="73" t="s">
        <v>71</v>
      </c>
      <c r="AP4" s="73" t="s">
        <v>71</v>
      </c>
      <c r="AQ4" s="82"/>
      <c r="AR4" s="73" t="s">
        <v>72</v>
      </c>
      <c r="AS4" s="73" t="s">
        <v>72</v>
      </c>
      <c r="AT4" s="73" t="s">
        <v>72</v>
      </c>
      <c r="AU4" s="73" t="s">
        <v>72</v>
      </c>
      <c r="AV4" s="73" t="s">
        <v>72</v>
      </c>
      <c r="AW4" s="73" t="s">
        <v>72</v>
      </c>
      <c r="AX4" s="73" t="s">
        <v>72</v>
      </c>
      <c r="AY4" s="82"/>
      <c r="AZ4" s="82"/>
      <c r="BA4" s="82"/>
      <c r="BB4" s="28"/>
      <c r="BC4" s="80"/>
      <c r="BD4" s="80"/>
      <c r="BE4" s="28"/>
    </row>
    <row r="5" spans="1:167">
      <c r="A5" s="20"/>
      <c r="B5" s="24"/>
      <c r="C5" s="24"/>
      <c r="D5" s="39"/>
      <c r="E5" s="14"/>
      <c r="F5" s="43"/>
      <c r="G5" s="14"/>
      <c r="H5" s="29"/>
      <c r="I5" s="29"/>
      <c r="J5" s="29"/>
      <c r="K5" s="29"/>
      <c r="L5" s="24"/>
      <c r="M5" s="24"/>
      <c r="N5" s="39"/>
      <c r="O5" s="14"/>
      <c r="P5" s="43"/>
      <c r="Q5" s="14"/>
      <c r="R5" s="29"/>
      <c r="S5" s="29"/>
      <c r="T5" s="29"/>
      <c r="U5" s="24"/>
      <c r="V5" s="24"/>
      <c r="W5" s="39"/>
      <c r="X5" s="14"/>
      <c r="Y5" s="38"/>
      <c r="Z5" s="14"/>
      <c r="AA5" s="29"/>
      <c r="AB5" s="29"/>
      <c r="AC5" s="29"/>
      <c r="AD5" s="24"/>
      <c r="AE5" s="24"/>
      <c r="AF5" s="39"/>
      <c r="AG5" s="14"/>
      <c r="AH5" s="38"/>
      <c r="AI5" s="31"/>
      <c r="AJ5" s="17"/>
      <c r="AK5" s="21"/>
      <c r="AL5" s="14"/>
      <c r="AM5" s="21"/>
      <c r="AN5" s="21"/>
      <c r="AO5" s="21"/>
      <c r="AP5" s="21"/>
      <c r="AQ5" s="21"/>
      <c r="AR5" s="21"/>
      <c r="AS5" s="21"/>
      <c r="AT5" s="14"/>
      <c r="AU5" s="21"/>
      <c r="AV5" s="21"/>
      <c r="AW5" s="21"/>
      <c r="AX5" s="21"/>
      <c r="AY5" s="21"/>
      <c r="AZ5" s="31"/>
      <c r="BA5" s="31"/>
      <c r="BB5" s="28"/>
      <c r="BC5" s="80"/>
      <c r="BD5" s="80"/>
      <c r="BE5" s="28"/>
    </row>
    <row r="6" spans="1:167">
      <c r="A6" s="52" t="s">
        <v>36</v>
      </c>
      <c r="B6" s="31">
        <v>212.726</v>
      </c>
      <c r="C6" s="31">
        <v>46.97</v>
      </c>
      <c r="D6" s="31">
        <v>-62.246999999999993</v>
      </c>
      <c r="E6" s="31">
        <v>2852.0840000000003</v>
      </c>
      <c r="F6" s="53"/>
      <c r="G6" s="31">
        <v>3237.692</v>
      </c>
      <c r="H6" s="31">
        <v>11.891</v>
      </c>
      <c r="I6" s="31">
        <v>-2.0220000000000002</v>
      </c>
      <c r="J6" s="31">
        <v>10498.313999999998</v>
      </c>
      <c r="K6" s="31">
        <v>11504.659</v>
      </c>
      <c r="L6" s="31">
        <v>195.05600000000001</v>
      </c>
      <c r="M6" s="31">
        <v>30.797999999999998</v>
      </c>
      <c r="N6" s="31">
        <v>-57.292000000000002</v>
      </c>
      <c r="O6" s="31">
        <v>2867.63</v>
      </c>
      <c r="P6" s="53"/>
      <c r="Q6" s="31">
        <v>2941.2170000000001</v>
      </c>
      <c r="R6" s="31">
        <v>9.7870000000000008</v>
      </c>
      <c r="S6" s="31">
        <v>-2.5659999999999998</v>
      </c>
      <c r="T6" s="31">
        <v>9692.4150000000009</v>
      </c>
      <c r="U6" s="31">
        <v>168.739</v>
      </c>
      <c r="V6" s="31">
        <v>21.193999999999999</v>
      </c>
      <c r="W6" s="31">
        <v>-41.87</v>
      </c>
      <c r="X6" s="31">
        <v>2279.3109999999997</v>
      </c>
      <c r="Y6" s="15"/>
      <c r="Z6" s="31">
        <v>2449.5909999999999</v>
      </c>
      <c r="AA6" s="31">
        <v>9.2319999999999993</v>
      </c>
      <c r="AB6" s="31">
        <v>-1.7050000000000001</v>
      </c>
      <c r="AC6" s="31">
        <v>8456.1039999999994</v>
      </c>
      <c r="AD6" s="31">
        <v>155.65</v>
      </c>
      <c r="AE6" s="31">
        <v>18.443999999999999</v>
      </c>
      <c r="AF6" s="31">
        <v>-35.561</v>
      </c>
      <c r="AG6" s="31">
        <v>2130.652</v>
      </c>
      <c r="AH6" s="15"/>
      <c r="AI6" s="31">
        <v>1809.5160000000001</v>
      </c>
      <c r="AJ6" s="31">
        <v>257.84199999999998</v>
      </c>
      <c r="AK6" s="31">
        <v>53.104999999999997</v>
      </c>
      <c r="AL6" s="31">
        <v>2120.4630000000002</v>
      </c>
      <c r="AM6" s="31">
        <v>160.66</v>
      </c>
      <c r="AN6" s="31">
        <v>18.494</v>
      </c>
      <c r="AO6" s="31">
        <v>7.8460000000000001</v>
      </c>
      <c r="AP6" s="31">
        <v>-38.238</v>
      </c>
      <c r="AQ6" s="31">
        <v>7601.3359999999993</v>
      </c>
      <c r="AR6" s="31">
        <v>1574.854</v>
      </c>
      <c r="AS6" s="31">
        <v>226.24700000000001</v>
      </c>
      <c r="AT6" s="31">
        <v>1801.1010000000001</v>
      </c>
      <c r="AU6" s="31">
        <v>107.631</v>
      </c>
      <c r="AV6" s="31">
        <v>15.987</v>
      </c>
      <c r="AW6" s="31">
        <v>6.3639999999999999</v>
      </c>
      <c r="AX6" s="31">
        <v>-34.412999999999997</v>
      </c>
      <c r="AY6" s="31">
        <v>5691.9769999999999</v>
      </c>
      <c r="AZ6" s="31">
        <v>4129.7</v>
      </c>
      <c r="BA6" s="31">
        <v>3413.3</v>
      </c>
      <c r="BB6" s="28"/>
      <c r="BC6" s="28"/>
      <c r="BD6" s="28"/>
      <c r="BE6" s="28"/>
    </row>
    <row r="7" spans="1:167">
      <c r="A7" s="18"/>
      <c r="B7" s="39"/>
      <c r="C7" s="39"/>
      <c r="D7" s="39"/>
      <c r="E7" s="31"/>
      <c r="F7" s="54"/>
      <c r="G7" s="31"/>
      <c r="H7" s="31"/>
      <c r="I7" s="31"/>
      <c r="J7" s="31"/>
      <c r="K7" s="31"/>
      <c r="L7" s="39"/>
      <c r="M7" s="39"/>
      <c r="N7" s="39"/>
      <c r="O7" s="31"/>
      <c r="P7" s="54"/>
      <c r="Q7" s="31"/>
      <c r="R7" s="31"/>
      <c r="S7" s="31"/>
      <c r="T7" s="31"/>
      <c r="U7" s="39"/>
      <c r="V7" s="39"/>
      <c r="W7" s="39"/>
      <c r="X7" s="31"/>
      <c r="Y7" s="39"/>
      <c r="Z7" s="31"/>
      <c r="AA7" s="31"/>
      <c r="AB7" s="31"/>
      <c r="AC7" s="31"/>
      <c r="AD7" s="39"/>
      <c r="AE7" s="39"/>
      <c r="AF7" s="39"/>
      <c r="AG7" s="31"/>
      <c r="AH7" s="39"/>
      <c r="AI7" s="31"/>
      <c r="AJ7" s="17"/>
      <c r="AK7" s="17"/>
      <c r="AL7" s="31"/>
      <c r="AM7" s="17"/>
      <c r="AN7" s="17"/>
      <c r="AO7" s="17"/>
      <c r="AP7" s="17"/>
      <c r="AQ7" s="31"/>
      <c r="AR7" s="17"/>
      <c r="AS7" s="17"/>
      <c r="AT7" s="31"/>
      <c r="AU7" s="17"/>
      <c r="AV7" s="17"/>
      <c r="AW7" s="17"/>
      <c r="AX7" s="17"/>
      <c r="AY7" s="31"/>
      <c r="AZ7" s="31"/>
      <c r="BA7" s="31"/>
      <c r="BB7" s="28"/>
      <c r="BC7" s="28"/>
      <c r="BD7" s="28"/>
      <c r="BE7" s="28"/>
    </row>
    <row r="8" spans="1:167">
      <c r="A8" s="18" t="s">
        <v>35</v>
      </c>
      <c r="B8" s="31">
        <v>0</v>
      </c>
      <c r="C8" s="31">
        <v>0</v>
      </c>
      <c r="D8" s="31">
        <v>0</v>
      </c>
      <c r="E8" s="31">
        <v>-402.202</v>
      </c>
      <c r="F8" s="53"/>
      <c r="G8" s="31">
        <v>-469.17400000000004</v>
      </c>
      <c r="H8" s="31">
        <v>-1.0129999999999999</v>
      </c>
      <c r="I8" s="31">
        <v>0</v>
      </c>
      <c r="J8" s="31">
        <v>-1520.0550000000001</v>
      </c>
      <c r="K8" s="31">
        <v>-1725.2739999999999</v>
      </c>
      <c r="L8" s="31">
        <v>0</v>
      </c>
      <c r="M8" s="31">
        <v>0</v>
      </c>
      <c r="N8" s="31">
        <v>0</v>
      </c>
      <c r="O8" s="31">
        <v>-430.20100000000002</v>
      </c>
      <c r="P8" s="53"/>
      <c r="Q8" s="31">
        <v>-468.601</v>
      </c>
      <c r="R8" s="31">
        <v>-0.874</v>
      </c>
      <c r="S8" s="31">
        <v>0</v>
      </c>
      <c r="T8" s="31">
        <v>-1603.9769999999999</v>
      </c>
      <c r="U8" s="31">
        <v>0</v>
      </c>
      <c r="V8" s="31">
        <v>0</v>
      </c>
      <c r="W8" s="31">
        <v>0</v>
      </c>
      <c r="X8" s="31">
        <v>-365.64</v>
      </c>
      <c r="Y8" s="15"/>
      <c r="Z8" s="31">
        <v>-408.58800000000002</v>
      </c>
      <c r="AA8" s="31">
        <v>-0.83399999999999996</v>
      </c>
      <c r="AB8" s="31">
        <v>0</v>
      </c>
      <c r="AC8" s="31">
        <v>-1389.3340000000001</v>
      </c>
      <c r="AD8" s="31">
        <v>0</v>
      </c>
      <c r="AE8" s="31">
        <v>0</v>
      </c>
      <c r="AF8" s="31">
        <v>0</v>
      </c>
      <c r="AG8" s="31">
        <v>-326.26799999999997</v>
      </c>
      <c r="AH8" s="15"/>
      <c r="AI8" s="31">
        <v>-281.39600000000002</v>
      </c>
      <c r="AJ8" s="31">
        <v>-52.887</v>
      </c>
      <c r="AK8" s="31">
        <v>-6.4820000000000002</v>
      </c>
      <c r="AL8" s="31">
        <v>-340.76500000000004</v>
      </c>
      <c r="AM8" s="31">
        <v>0</v>
      </c>
      <c r="AN8" s="31">
        <v>0</v>
      </c>
      <c r="AO8" s="31">
        <v>-0.60199999999999998</v>
      </c>
      <c r="AP8" s="31">
        <v>0</v>
      </c>
      <c r="AQ8" s="31">
        <v>-1181.9650000000001</v>
      </c>
      <c r="AR8" s="31">
        <v>-245.297</v>
      </c>
      <c r="AS8" s="31">
        <v>-54.357999999999997</v>
      </c>
      <c r="AT8" s="31">
        <v>-299.65499999999997</v>
      </c>
      <c r="AU8" s="31">
        <v>0</v>
      </c>
      <c r="AV8" s="31">
        <v>0</v>
      </c>
      <c r="AW8" s="31">
        <v>-0.46</v>
      </c>
      <c r="AX8" s="31">
        <v>0</v>
      </c>
      <c r="AY8" s="31">
        <v>-883.95199999999988</v>
      </c>
      <c r="AZ8" s="31">
        <v>-778.72500000000002</v>
      </c>
      <c r="BA8" s="31">
        <v>-802.8</v>
      </c>
      <c r="BB8" s="28"/>
      <c r="BC8" s="28"/>
      <c r="BD8" s="28"/>
      <c r="BE8" s="28"/>
    </row>
    <row r="9" spans="1:167">
      <c r="A9" s="18"/>
      <c r="B9" s="39"/>
      <c r="C9" s="39"/>
      <c r="D9" s="39"/>
      <c r="E9" s="31"/>
      <c r="F9" s="54"/>
      <c r="G9" s="31"/>
      <c r="H9" s="31"/>
      <c r="I9" s="31"/>
      <c r="J9" s="31"/>
      <c r="K9" s="31"/>
      <c r="L9" s="39"/>
      <c r="M9" s="39"/>
      <c r="N9" s="39"/>
      <c r="O9" s="31"/>
      <c r="P9" s="54"/>
      <c r="Q9" s="31"/>
      <c r="R9" s="31"/>
      <c r="S9" s="31"/>
      <c r="T9" s="31"/>
      <c r="U9" s="39"/>
      <c r="V9" s="39"/>
      <c r="W9" s="39"/>
      <c r="X9" s="31"/>
      <c r="Y9" s="39"/>
      <c r="Z9" s="31"/>
      <c r="AA9" s="31"/>
      <c r="AB9" s="31"/>
      <c r="AC9" s="31"/>
      <c r="AD9" s="39"/>
      <c r="AE9" s="39"/>
      <c r="AF9" s="39"/>
      <c r="AG9" s="31"/>
      <c r="AH9" s="39"/>
      <c r="AI9" s="31"/>
      <c r="AJ9" s="17"/>
      <c r="AK9" s="17"/>
      <c r="AL9" s="31"/>
      <c r="AM9" s="17"/>
      <c r="AN9" s="17"/>
      <c r="AO9" s="17"/>
      <c r="AP9" s="17"/>
      <c r="AQ9" s="31"/>
      <c r="AR9" s="17"/>
      <c r="AS9" s="17"/>
      <c r="AT9" s="31"/>
      <c r="AU9" s="17"/>
      <c r="AV9" s="17"/>
      <c r="AW9" s="17"/>
      <c r="AX9" s="17"/>
      <c r="AY9" s="31"/>
      <c r="AZ9" s="31"/>
      <c r="BA9" s="31"/>
      <c r="BB9" s="28"/>
      <c r="BC9" s="28"/>
      <c r="BD9" s="28"/>
      <c r="BE9" s="28"/>
    </row>
    <row r="10" spans="1:167">
      <c r="A10" s="52" t="s">
        <v>34</v>
      </c>
      <c r="B10" s="31">
        <v>212.726</v>
      </c>
      <c r="C10" s="31">
        <v>46.97</v>
      </c>
      <c r="D10" s="31">
        <v>-62.246999999999993</v>
      </c>
      <c r="E10" s="31">
        <v>2449.8820000000001</v>
      </c>
      <c r="F10" s="53"/>
      <c r="G10" s="31">
        <v>2768.518</v>
      </c>
      <c r="H10" s="31">
        <v>10.878</v>
      </c>
      <c r="I10" s="31">
        <v>-2.0220000000000002</v>
      </c>
      <c r="J10" s="31">
        <v>8978.2589999999982</v>
      </c>
      <c r="K10" s="31">
        <v>9779.3850000000002</v>
      </c>
      <c r="L10" s="31">
        <v>195.05600000000001</v>
      </c>
      <c r="M10" s="31">
        <v>30.797999999999998</v>
      </c>
      <c r="N10" s="31">
        <v>-57.292000000000002</v>
      </c>
      <c r="O10" s="31">
        <v>2437.4289999999996</v>
      </c>
      <c r="P10" s="53"/>
      <c r="Q10" s="31">
        <v>2472.616</v>
      </c>
      <c r="R10" s="31">
        <v>8.9130000000000003</v>
      </c>
      <c r="S10" s="31">
        <v>-2.5659999999999998</v>
      </c>
      <c r="T10" s="31">
        <v>8088.4380000000001</v>
      </c>
      <c r="U10" s="31">
        <v>168.739</v>
      </c>
      <c r="V10" s="31">
        <v>21.193999999999999</v>
      </c>
      <c r="W10" s="31">
        <v>-41.87</v>
      </c>
      <c r="X10" s="31">
        <v>1913.6709999999998</v>
      </c>
      <c r="Y10" s="15"/>
      <c r="Z10" s="31">
        <v>2041.0029999999999</v>
      </c>
      <c r="AA10" s="31">
        <v>8.3979999999999997</v>
      </c>
      <c r="AB10" s="31">
        <v>-1.7050000000000001</v>
      </c>
      <c r="AC10" s="31">
        <v>7066.77</v>
      </c>
      <c r="AD10" s="31">
        <v>155.65</v>
      </c>
      <c r="AE10" s="31">
        <v>18.443999999999999</v>
      </c>
      <c r="AF10" s="31">
        <v>-35.561</v>
      </c>
      <c r="AG10" s="31">
        <v>1804.3840000000002</v>
      </c>
      <c r="AH10" s="15"/>
      <c r="AI10" s="31">
        <v>1528.1200000000001</v>
      </c>
      <c r="AJ10" s="31">
        <v>204.95499999999998</v>
      </c>
      <c r="AK10" s="31">
        <v>46.622999999999998</v>
      </c>
      <c r="AL10" s="31">
        <v>1779.6980000000001</v>
      </c>
      <c r="AM10" s="31">
        <v>160.66</v>
      </c>
      <c r="AN10" s="31">
        <v>18.494</v>
      </c>
      <c r="AO10" s="31">
        <v>7.2439999999999998</v>
      </c>
      <c r="AP10" s="31">
        <v>-38.238</v>
      </c>
      <c r="AQ10" s="31">
        <v>6419.371000000001</v>
      </c>
      <c r="AR10" s="31">
        <v>1329.557</v>
      </c>
      <c r="AS10" s="31">
        <v>171.88900000000001</v>
      </c>
      <c r="AT10" s="31">
        <v>1501.4460000000001</v>
      </c>
      <c r="AU10" s="31">
        <v>107.631</v>
      </c>
      <c r="AV10" s="31">
        <v>15.987</v>
      </c>
      <c r="AW10" s="31">
        <v>5.9039999999999999</v>
      </c>
      <c r="AX10" s="31">
        <v>-34.412999999999997</v>
      </c>
      <c r="AY10" s="31">
        <v>4808.0250000000005</v>
      </c>
      <c r="AZ10" s="31">
        <v>3350.9749999999999</v>
      </c>
      <c r="BA10" s="31">
        <v>2610.5</v>
      </c>
      <c r="BB10" s="28"/>
      <c r="BC10" s="28"/>
      <c r="BD10" s="28"/>
      <c r="BE10" s="28"/>
    </row>
    <row r="11" spans="1:167">
      <c r="A11" s="18"/>
      <c r="B11" s="39"/>
      <c r="C11" s="39"/>
      <c r="D11" s="39"/>
      <c r="E11" s="31"/>
      <c r="F11" s="54"/>
      <c r="G11" s="31"/>
      <c r="H11" s="31"/>
      <c r="I11" s="31"/>
      <c r="J11" s="31"/>
      <c r="K11" s="31"/>
      <c r="L11" s="39"/>
      <c r="M11" s="39"/>
      <c r="N11" s="39"/>
      <c r="O11" s="31"/>
      <c r="P11" s="54"/>
      <c r="Q11" s="31"/>
      <c r="R11" s="31"/>
      <c r="S11" s="31"/>
      <c r="T11" s="31"/>
      <c r="U11" s="39"/>
      <c r="V11" s="39"/>
      <c r="W11" s="39"/>
      <c r="X11" s="31"/>
      <c r="Y11" s="39"/>
      <c r="Z11" s="31"/>
      <c r="AA11" s="31"/>
      <c r="AB11" s="31"/>
      <c r="AC11" s="31"/>
      <c r="AD11" s="39"/>
      <c r="AE11" s="39"/>
      <c r="AF11" s="39"/>
      <c r="AG11" s="31"/>
      <c r="AH11" s="39"/>
      <c r="AI11" s="31"/>
      <c r="AJ11" s="17"/>
      <c r="AK11" s="17"/>
      <c r="AL11" s="31"/>
      <c r="AM11" s="17"/>
      <c r="AN11" s="17"/>
      <c r="AO11" s="17"/>
      <c r="AP11" s="17"/>
      <c r="AQ11" s="31"/>
      <c r="AR11" s="17"/>
      <c r="AS11" s="17"/>
      <c r="AT11" s="31"/>
      <c r="AU11" s="17"/>
      <c r="AV11" s="17"/>
      <c r="AW11" s="17"/>
      <c r="AX11" s="17"/>
      <c r="AY11" s="31"/>
      <c r="AZ11" s="31"/>
      <c r="BA11" s="31"/>
      <c r="BB11" s="28"/>
      <c r="BC11" s="28"/>
      <c r="BD11" s="28"/>
      <c r="BE11" s="28"/>
    </row>
    <row r="12" spans="1:167" s="45" customFormat="1">
      <c r="A12" s="18" t="s">
        <v>33</v>
      </c>
      <c r="B12" s="31">
        <v>-30.873000000000001</v>
      </c>
      <c r="C12" s="31">
        <v>-6.0380000000000003</v>
      </c>
      <c r="D12" s="31">
        <v>0</v>
      </c>
      <c r="E12" s="31">
        <v>-1675.5199999999998</v>
      </c>
      <c r="F12" s="53"/>
      <c r="G12" s="31">
        <v>-2016.07</v>
      </c>
      <c r="H12" s="31">
        <v>-4.1040000000000001</v>
      </c>
      <c r="I12" s="31">
        <v>2.0220000000000002</v>
      </c>
      <c r="J12" s="31">
        <v>-6399.6299999999992</v>
      </c>
      <c r="K12" s="31">
        <v>-7086.9089999999997</v>
      </c>
      <c r="L12" s="31">
        <v>-26.109000000000002</v>
      </c>
      <c r="M12" s="31">
        <v>-3.7610000000000001</v>
      </c>
      <c r="N12" s="31">
        <v>0</v>
      </c>
      <c r="O12" s="31">
        <v>-1678.7359999999999</v>
      </c>
      <c r="P12" s="53"/>
      <c r="Q12" s="31">
        <v>-1800.306</v>
      </c>
      <c r="R12" s="31">
        <v>-3.0739999999999998</v>
      </c>
      <c r="S12" s="31">
        <v>2.5659999999999998</v>
      </c>
      <c r="T12" s="31">
        <v>-5825.4439999999995</v>
      </c>
      <c r="U12" s="31">
        <v>-16.265999999999998</v>
      </c>
      <c r="V12" s="31">
        <v>-2.3929999999999998</v>
      </c>
      <c r="W12" s="31">
        <v>0</v>
      </c>
      <c r="X12" s="31">
        <v>-1286.0460000000003</v>
      </c>
      <c r="Y12" s="15"/>
      <c r="Z12" s="31">
        <v>-1472.0149999999999</v>
      </c>
      <c r="AA12" s="31">
        <v>-3.2440000000000002</v>
      </c>
      <c r="AB12" s="31">
        <v>1.7050000000000001</v>
      </c>
      <c r="AC12" s="31">
        <v>-5057.8040000000001</v>
      </c>
      <c r="AD12" s="31">
        <v>-25.28</v>
      </c>
      <c r="AE12" s="31">
        <v>-1.702</v>
      </c>
      <c r="AF12" s="31">
        <v>-1.0000000000001119E-3</v>
      </c>
      <c r="AG12" s="31">
        <v>-1230.182</v>
      </c>
      <c r="AH12" s="15"/>
      <c r="AI12" s="31">
        <v>-1047.0419999999999</v>
      </c>
      <c r="AJ12" s="31">
        <v>-146.66800000000001</v>
      </c>
      <c r="AK12" s="31">
        <v>-37.063000000000002</v>
      </c>
      <c r="AL12" s="31">
        <v>-1230.7730000000001</v>
      </c>
      <c r="AM12" s="31">
        <v>-25.484999999999999</v>
      </c>
      <c r="AN12" s="31">
        <v>-1.3140000000000001</v>
      </c>
      <c r="AO12" s="31">
        <v>-3.47</v>
      </c>
      <c r="AP12" s="31">
        <v>1.345</v>
      </c>
      <c r="AQ12" s="31">
        <v>-4275.0839999999998</v>
      </c>
      <c r="AR12" s="31">
        <v>-927.16</v>
      </c>
      <c r="AS12" s="31">
        <v>-122.883</v>
      </c>
      <c r="AT12" s="31">
        <v>-1050.0429999999999</v>
      </c>
      <c r="AU12" s="31">
        <v>-19.161999999999999</v>
      </c>
      <c r="AV12" s="31">
        <v>-0.67700000000000005</v>
      </c>
      <c r="AW12" s="31">
        <v>-2.94</v>
      </c>
      <c r="AX12" s="31">
        <v>-2.4889999999999999</v>
      </c>
      <c r="AY12" s="31">
        <v>-3166.2609999999995</v>
      </c>
      <c r="AZ12" s="31">
        <v>-2140.1880000000001</v>
      </c>
      <c r="BA12" s="31">
        <v>-1603.1020000000001</v>
      </c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</row>
    <row r="13" spans="1:167">
      <c r="A13" s="18"/>
      <c r="B13" s="39"/>
      <c r="C13" s="39"/>
      <c r="D13" s="39"/>
      <c r="E13" s="31"/>
      <c r="F13" s="54"/>
      <c r="G13" s="31"/>
      <c r="H13" s="31"/>
      <c r="I13" s="31"/>
      <c r="J13" s="31"/>
      <c r="K13" s="31"/>
      <c r="L13" s="39"/>
      <c r="M13" s="39"/>
      <c r="N13" s="39"/>
      <c r="O13" s="31"/>
      <c r="P13" s="54"/>
      <c r="Q13" s="31"/>
      <c r="R13" s="31"/>
      <c r="S13" s="31"/>
      <c r="T13" s="31"/>
      <c r="U13" s="39"/>
      <c r="V13" s="39"/>
      <c r="W13" s="39"/>
      <c r="X13" s="31"/>
      <c r="Y13" s="39"/>
      <c r="Z13" s="31"/>
      <c r="AA13" s="31"/>
      <c r="AB13" s="31"/>
      <c r="AC13" s="31"/>
      <c r="AD13" s="39"/>
      <c r="AE13" s="39"/>
      <c r="AF13" s="39"/>
      <c r="AG13" s="31"/>
      <c r="AH13" s="39"/>
      <c r="AI13" s="31"/>
      <c r="AJ13" s="17"/>
      <c r="AK13" s="17"/>
      <c r="AL13" s="31"/>
      <c r="AM13" s="17"/>
      <c r="AN13" s="17"/>
      <c r="AO13" s="17"/>
      <c r="AP13" s="17"/>
      <c r="AQ13" s="31"/>
      <c r="AR13" s="17"/>
      <c r="AS13" s="17"/>
      <c r="AT13" s="31"/>
      <c r="AU13" s="17"/>
      <c r="AV13" s="17"/>
      <c r="AW13" s="17"/>
      <c r="AX13" s="17"/>
      <c r="AY13" s="31"/>
      <c r="AZ13" s="31"/>
      <c r="BA13" s="31"/>
      <c r="BB13" s="28"/>
      <c r="BC13" s="28"/>
      <c r="BD13" s="28"/>
      <c r="BE13" s="28"/>
    </row>
    <row r="14" spans="1:167">
      <c r="A14" s="52" t="s">
        <v>32</v>
      </c>
      <c r="B14" s="31">
        <v>181.85300000000001</v>
      </c>
      <c r="C14" s="31">
        <v>40.932000000000002</v>
      </c>
      <c r="D14" s="31">
        <v>-62.246999999999993</v>
      </c>
      <c r="E14" s="31">
        <v>774.36200000000019</v>
      </c>
      <c r="F14" s="53"/>
      <c r="G14" s="31">
        <v>752.44800000000009</v>
      </c>
      <c r="H14" s="31">
        <v>6.774</v>
      </c>
      <c r="I14" s="31">
        <v>0</v>
      </c>
      <c r="J14" s="31">
        <v>2578.6290000000004</v>
      </c>
      <c r="K14" s="31">
        <v>2692.4760000000001</v>
      </c>
      <c r="L14" s="31">
        <v>168.947</v>
      </c>
      <c r="M14" s="31">
        <v>27.036999999999999</v>
      </c>
      <c r="N14" s="31">
        <v>-57.292000000000002</v>
      </c>
      <c r="O14" s="31">
        <v>758.69299999999976</v>
      </c>
      <c r="P14" s="53"/>
      <c r="Q14" s="31">
        <v>672.31</v>
      </c>
      <c r="R14" s="31">
        <v>5.8390000000000004</v>
      </c>
      <c r="S14" s="31">
        <v>0</v>
      </c>
      <c r="T14" s="31">
        <v>2262.9939999999997</v>
      </c>
      <c r="U14" s="31">
        <v>152.47300000000001</v>
      </c>
      <c r="V14" s="31">
        <v>18.800999999999998</v>
      </c>
      <c r="W14" s="31">
        <v>-41.87</v>
      </c>
      <c r="X14" s="31">
        <v>627.62499999999966</v>
      </c>
      <c r="Y14" s="15"/>
      <c r="Z14" s="31">
        <v>568.98800000000006</v>
      </c>
      <c r="AA14" s="31">
        <v>5.1539999999999999</v>
      </c>
      <c r="AB14" s="31">
        <v>0</v>
      </c>
      <c r="AC14" s="31">
        <v>2008.9660000000003</v>
      </c>
      <c r="AD14" s="31">
        <v>130.37</v>
      </c>
      <c r="AE14" s="31">
        <v>16.741999999999997</v>
      </c>
      <c r="AF14" s="31">
        <v>-35.561999999999998</v>
      </c>
      <c r="AG14" s="31">
        <v>574.20200000000011</v>
      </c>
      <c r="AH14" s="15"/>
      <c r="AI14" s="31">
        <v>481.0780000000002</v>
      </c>
      <c r="AJ14" s="31">
        <v>58.286999999999978</v>
      </c>
      <c r="AK14" s="31">
        <v>9.5599999999999952</v>
      </c>
      <c r="AL14" s="31">
        <v>548.92499999999995</v>
      </c>
      <c r="AM14" s="31">
        <v>135.17500000000001</v>
      </c>
      <c r="AN14" s="31">
        <v>17.18</v>
      </c>
      <c r="AO14" s="31">
        <v>3.7739999999999996</v>
      </c>
      <c r="AP14" s="31">
        <v>-36.893000000000001</v>
      </c>
      <c r="AQ14" s="31">
        <v>2144.2870000000003</v>
      </c>
      <c r="AR14" s="31">
        <v>402.39700000000005</v>
      </c>
      <c r="AS14" s="31">
        <v>49.006000000000014</v>
      </c>
      <c r="AT14" s="31">
        <v>451.40300000000025</v>
      </c>
      <c r="AU14" s="31">
        <v>88.468999999999994</v>
      </c>
      <c r="AV14" s="31">
        <v>15.31</v>
      </c>
      <c r="AW14" s="31">
        <v>2.964</v>
      </c>
      <c r="AX14" s="31">
        <v>-36.901999999999994</v>
      </c>
      <c r="AY14" s="31">
        <v>1641.7640000000004</v>
      </c>
      <c r="AZ14" s="31">
        <v>1210.7869999999998</v>
      </c>
      <c r="BA14" s="31">
        <v>1007.3979999999999</v>
      </c>
      <c r="BB14" s="28"/>
      <c r="BC14" s="28"/>
      <c r="BD14" s="28"/>
      <c r="BE14" s="28"/>
    </row>
    <row r="15" spans="1:167">
      <c r="A15" s="18"/>
      <c r="B15" s="39"/>
      <c r="C15" s="39"/>
      <c r="D15" s="39"/>
      <c r="E15" s="31"/>
      <c r="F15" s="54"/>
      <c r="G15" s="31"/>
      <c r="H15" s="31"/>
      <c r="I15" s="31"/>
      <c r="J15" s="31"/>
      <c r="K15" s="31"/>
      <c r="L15" s="39"/>
      <c r="M15" s="39"/>
      <c r="N15" s="39"/>
      <c r="O15" s="31"/>
      <c r="P15" s="54"/>
      <c r="Q15" s="31"/>
      <c r="R15" s="31"/>
      <c r="S15" s="31"/>
      <c r="T15" s="31"/>
      <c r="U15" s="39"/>
      <c r="V15" s="39"/>
      <c r="W15" s="39"/>
      <c r="X15" s="31"/>
      <c r="Y15" s="39"/>
      <c r="Z15" s="31"/>
      <c r="AA15" s="31"/>
      <c r="AB15" s="31"/>
      <c r="AC15" s="31"/>
      <c r="AD15" s="39"/>
      <c r="AE15" s="39"/>
      <c r="AF15" s="39"/>
      <c r="AG15" s="31"/>
      <c r="AH15" s="39"/>
      <c r="AI15" s="31"/>
      <c r="AJ15" s="17"/>
      <c r="AK15" s="17"/>
      <c r="AL15" s="31"/>
      <c r="AM15" s="17"/>
      <c r="AN15" s="17"/>
      <c r="AO15" s="17"/>
      <c r="AP15" s="17"/>
      <c r="AQ15" s="31"/>
      <c r="AR15" s="17"/>
      <c r="AS15" s="17"/>
      <c r="AT15" s="31"/>
      <c r="AU15" s="17"/>
      <c r="AV15" s="17"/>
      <c r="AW15" s="17"/>
      <c r="AX15" s="17"/>
      <c r="AY15" s="31"/>
      <c r="AZ15" s="31"/>
      <c r="BA15" s="31"/>
      <c r="BB15" s="28"/>
      <c r="BC15" s="28"/>
      <c r="BD15" s="28"/>
      <c r="BE15" s="28"/>
    </row>
    <row r="16" spans="1:167">
      <c r="A16" s="18" t="s">
        <v>31</v>
      </c>
      <c r="B16" s="31">
        <v>-74.941000000000003</v>
      </c>
      <c r="C16" s="31">
        <v>-33.421999999999997</v>
      </c>
      <c r="D16" s="31">
        <v>51.697000000000003</v>
      </c>
      <c r="E16" s="31">
        <v>-477.99400000000003</v>
      </c>
      <c r="F16" s="53"/>
      <c r="G16" s="31">
        <v>-487.44299999999998</v>
      </c>
      <c r="H16" s="31">
        <v>0</v>
      </c>
      <c r="I16" s="31">
        <v>0</v>
      </c>
      <c r="J16" s="31">
        <v>-1720.799</v>
      </c>
      <c r="K16" s="31">
        <v>-1746.258</v>
      </c>
      <c r="L16" s="31">
        <v>-64.465999999999994</v>
      </c>
      <c r="M16" s="31">
        <v>-21.463000000000001</v>
      </c>
      <c r="N16" s="31">
        <v>49.271000000000001</v>
      </c>
      <c r="O16" s="31">
        <v>-456.56200000000001</v>
      </c>
      <c r="P16" s="53"/>
      <c r="Q16" s="31">
        <v>-437.44899999999996</v>
      </c>
      <c r="R16" s="31">
        <v>0</v>
      </c>
      <c r="S16" s="31">
        <v>0</v>
      </c>
      <c r="T16" s="31">
        <v>-1513.7689999999998</v>
      </c>
      <c r="U16" s="31">
        <v>-61.814</v>
      </c>
      <c r="V16" s="31">
        <v>-13.866</v>
      </c>
      <c r="W16" s="31">
        <v>36.838999999999999</v>
      </c>
      <c r="X16" s="31">
        <v>-393.91399999999999</v>
      </c>
      <c r="Y16" s="15"/>
      <c r="Z16" s="55">
        <v>-396.12599999999998</v>
      </c>
      <c r="AA16" s="31">
        <v>0</v>
      </c>
      <c r="AB16" s="31">
        <v>0</v>
      </c>
      <c r="AC16" s="31">
        <v>-1404.0989999999999</v>
      </c>
      <c r="AD16" s="31">
        <v>-65.754000000000005</v>
      </c>
      <c r="AE16" s="31">
        <v>-11.863</v>
      </c>
      <c r="AF16" s="31">
        <v>29.332000000000001</v>
      </c>
      <c r="AG16" s="31">
        <v>-381.63400000000001</v>
      </c>
      <c r="AH16" s="15"/>
      <c r="AI16" s="31">
        <v>-293.31200000000001</v>
      </c>
      <c r="AJ16" s="31">
        <v>-51.698999999999998</v>
      </c>
      <c r="AK16" s="31">
        <v>-12.706</v>
      </c>
      <c r="AL16" s="31">
        <v>-357.71700000000004</v>
      </c>
      <c r="AM16" s="31">
        <v>-39.052</v>
      </c>
      <c r="AN16" s="31">
        <v>-11.680999999999999</v>
      </c>
      <c r="AO16" s="31">
        <v>0</v>
      </c>
      <c r="AP16" s="31">
        <v>30.236999999999998</v>
      </c>
      <c r="AQ16" s="31">
        <v>-1270.971</v>
      </c>
      <c r="AR16" s="31">
        <v>-258.88200000000001</v>
      </c>
      <c r="AS16" s="31">
        <v>-21.591000000000001</v>
      </c>
      <c r="AT16" s="31">
        <v>-280.47300000000001</v>
      </c>
      <c r="AU16" s="31">
        <v>-29.556999999999999</v>
      </c>
      <c r="AV16" s="31">
        <v>-10.564</v>
      </c>
      <c r="AW16" s="31">
        <v>0</v>
      </c>
      <c r="AX16" s="31">
        <v>30.113</v>
      </c>
      <c r="AY16" s="31">
        <v>-960.18100000000004</v>
      </c>
      <c r="AZ16" s="31">
        <v>-805.82399999999996</v>
      </c>
      <c r="BA16" s="31">
        <v>-698.52300000000002</v>
      </c>
      <c r="BB16" s="28"/>
      <c r="BC16" s="28"/>
      <c r="BD16" s="28"/>
      <c r="BE16" s="28"/>
    </row>
    <row r="17" spans="1:167">
      <c r="A17" s="18" t="s">
        <v>30</v>
      </c>
      <c r="B17" s="31">
        <v>-0.91900000000000004</v>
      </c>
      <c r="C17" s="31">
        <v>-6.1779999999999999</v>
      </c>
      <c r="D17" s="31">
        <v>0</v>
      </c>
      <c r="E17" s="31">
        <v>-116.139</v>
      </c>
      <c r="F17" s="53"/>
      <c r="G17" s="31">
        <v>-122.56500000000001</v>
      </c>
      <c r="H17" s="31">
        <v>-5.74</v>
      </c>
      <c r="I17" s="31">
        <v>0</v>
      </c>
      <c r="J17" s="31">
        <v>-458.47900000000004</v>
      </c>
      <c r="K17" s="31">
        <v>-442.55</v>
      </c>
      <c r="L17" s="31">
        <v>-0.50800000000000001</v>
      </c>
      <c r="M17" s="31">
        <v>-5.3209999999999997</v>
      </c>
      <c r="N17" s="31">
        <v>0</v>
      </c>
      <c r="O17" s="31">
        <v>-108.10799999999999</v>
      </c>
      <c r="P17" s="53"/>
      <c r="Q17" s="31">
        <v>-123.74799999999999</v>
      </c>
      <c r="R17" s="31">
        <v>-4.3819999999999997</v>
      </c>
      <c r="S17" s="31">
        <v>0</v>
      </c>
      <c r="T17" s="31">
        <v>-403.721</v>
      </c>
      <c r="U17" s="31">
        <v>-0.29799999999999999</v>
      </c>
      <c r="V17" s="31">
        <v>-3.2269999999999999</v>
      </c>
      <c r="W17" s="31">
        <v>0</v>
      </c>
      <c r="X17" s="31">
        <v>-97.52000000000001</v>
      </c>
      <c r="Y17" s="15"/>
      <c r="Z17" s="55">
        <v>-108.06099999999999</v>
      </c>
      <c r="AA17" s="31">
        <v>-5.3040000000000003</v>
      </c>
      <c r="AB17" s="31">
        <v>0</v>
      </c>
      <c r="AC17" s="31">
        <v>-372.221</v>
      </c>
      <c r="AD17" s="31">
        <v>-0.91500000000000004</v>
      </c>
      <c r="AE17" s="31">
        <v>-2.63</v>
      </c>
      <c r="AF17" s="31">
        <v>0</v>
      </c>
      <c r="AG17" s="31">
        <v>-93.424000000000007</v>
      </c>
      <c r="AH17" s="15"/>
      <c r="AI17" s="31">
        <v>-84.710999999999999</v>
      </c>
      <c r="AJ17" s="31">
        <v>-21.55</v>
      </c>
      <c r="AK17" s="31">
        <v>-6.8330000000000002</v>
      </c>
      <c r="AL17" s="31">
        <v>-113.09399999999999</v>
      </c>
      <c r="AM17" s="31">
        <v>-0.48799999999999999</v>
      </c>
      <c r="AN17" s="31">
        <v>-3.0529999999999999</v>
      </c>
      <c r="AO17" s="31">
        <v>-3.169</v>
      </c>
      <c r="AP17" s="31">
        <v>0</v>
      </c>
      <c r="AQ17" s="31">
        <v>-354.62899999999996</v>
      </c>
      <c r="AR17" s="31">
        <v>-74.944000000000003</v>
      </c>
      <c r="AS17" s="31">
        <v>-19.152000000000001</v>
      </c>
      <c r="AT17" s="31">
        <v>-94.096000000000004</v>
      </c>
      <c r="AU17" s="31">
        <v>-0.754</v>
      </c>
      <c r="AV17" s="31">
        <v>-2.5470000000000002</v>
      </c>
      <c r="AW17" s="31">
        <v>-2.613</v>
      </c>
      <c r="AX17" s="31">
        <v>0</v>
      </c>
      <c r="AY17" s="31">
        <v>-248.85599999999999</v>
      </c>
      <c r="AZ17" s="31">
        <v>-163.54499999999999</v>
      </c>
      <c r="BA17" s="31">
        <v>-130.381</v>
      </c>
      <c r="BB17" s="28"/>
      <c r="BC17" s="28"/>
      <c r="BD17" s="28"/>
      <c r="BE17" s="28"/>
    </row>
    <row r="18" spans="1:167">
      <c r="A18" s="18" t="s">
        <v>29</v>
      </c>
      <c r="B18" s="31">
        <v>-67.751999999999995</v>
      </c>
      <c r="C18" s="31">
        <v>0</v>
      </c>
      <c r="D18" s="31">
        <v>0</v>
      </c>
      <c r="E18" s="31">
        <v>-73.923999999999992</v>
      </c>
      <c r="F18" s="53"/>
      <c r="G18" s="31">
        <v>-5.93</v>
      </c>
      <c r="H18" s="31">
        <v>0</v>
      </c>
      <c r="I18" s="31">
        <v>0</v>
      </c>
      <c r="J18" s="31">
        <v>-30.462</v>
      </c>
      <c r="K18" s="31">
        <v>-22.546999999999997</v>
      </c>
      <c r="L18" s="31">
        <v>-70.698999999999998</v>
      </c>
      <c r="M18" s="31">
        <v>0</v>
      </c>
      <c r="N18" s="31">
        <v>0</v>
      </c>
      <c r="O18" s="31">
        <v>-75.423999999999992</v>
      </c>
      <c r="P18" s="53"/>
      <c r="Q18" s="31">
        <v>-6.032</v>
      </c>
      <c r="R18" s="31">
        <v>0</v>
      </c>
      <c r="S18" s="31">
        <v>0</v>
      </c>
      <c r="T18" s="31">
        <v>-21.212</v>
      </c>
      <c r="U18" s="31">
        <v>-77.899000000000001</v>
      </c>
      <c r="V18" s="31">
        <v>0</v>
      </c>
      <c r="W18" s="31">
        <v>0</v>
      </c>
      <c r="X18" s="31">
        <v>-82.768000000000001</v>
      </c>
      <c r="Y18" s="15"/>
      <c r="Z18" s="55">
        <v>-7.681</v>
      </c>
      <c r="AA18" s="31">
        <v>0</v>
      </c>
      <c r="AB18" s="31">
        <v>0</v>
      </c>
      <c r="AC18" s="31">
        <v>-23.471</v>
      </c>
      <c r="AD18" s="31">
        <v>-74.210999999999999</v>
      </c>
      <c r="AE18" s="31">
        <v>0</v>
      </c>
      <c r="AF18" s="31">
        <v>0</v>
      </c>
      <c r="AG18" s="31">
        <v>-78.301000000000002</v>
      </c>
      <c r="AH18" s="15"/>
      <c r="AI18" s="31">
        <v>-5.9939999999999998</v>
      </c>
      <c r="AJ18" s="31">
        <v>0</v>
      </c>
      <c r="AK18" s="31">
        <v>0</v>
      </c>
      <c r="AL18" s="31">
        <v>-5.9939999999999998</v>
      </c>
      <c r="AM18" s="31">
        <v>-67.183000000000007</v>
      </c>
      <c r="AN18" s="31">
        <v>0</v>
      </c>
      <c r="AO18" s="31">
        <v>0</v>
      </c>
      <c r="AP18" s="31">
        <v>0</v>
      </c>
      <c r="AQ18" s="31">
        <v>-244.93099999999998</v>
      </c>
      <c r="AR18" s="31">
        <v>-6.3949999999999996</v>
      </c>
      <c r="AS18" s="31">
        <v>-3.1E-2</v>
      </c>
      <c r="AT18" s="31">
        <v>-6.4259999999999993</v>
      </c>
      <c r="AU18" s="31">
        <v>-51.814</v>
      </c>
      <c r="AV18" s="31">
        <v>0</v>
      </c>
      <c r="AW18" s="31">
        <v>0</v>
      </c>
      <c r="AX18" s="31">
        <v>0</v>
      </c>
      <c r="AY18" s="31">
        <v>-175.334</v>
      </c>
      <c r="AZ18" s="31">
        <v>-190.40700000000001</v>
      </c>
      <c r="BA18" s="31">
        <v>-157.23699999999999</v>
      </c>
      <c r="BB18" s="28"/>
      <c r="BC18" s="28"/>
      <c r="BD18" s="28"/>
      <c r="BE18" s="28"/>
    </row>
    <row r="19" spans="1:167">
      <c r="A19" s="18" t="s">
        <v>42</v>
      </c>
      <c r="B19" s="31">
        <v>0</v>
      </c>
      <c r="C19" s="31">
        <v>0</v>
      </c>
      <c r="D19" s="31">
        <v>-26.988999999999994</v>
      </c>
      <c r="E19" s="31">
        <v>0</v>
      </c>
      <c r="F19" s="53"/>
      <c r="G19" s="31">
        <v>32.118999999999993</v>
      </c>
      <c r="H19" s="31">
        <v>0</v>
      </c>
      <c r="I19" s="31">
        <v>-0.93699999999999994</v>
      </c>
      <c r="J19" s="31">
        <v>75.604999999999933</v>
      </c>
      <c r="K19" s="31">
        <v>99.619999999999948</v>
      </c>
      <c r="L19" s="31">
        <v>0</v>
      </c>
      <c r="M19" s="31">
        <v>0</v>
      </c>
      <c r="N19" s="31">
        <v>-21.635999999999981</v>
      </c>
      <c r="O19" s="31">
        <v>0</v>
      </c>
      <c r="P19" s="53"/>
      <c r="Q19" s="31">
        <v>20.611999999999998</v>
      </c>
      <c r="R19" s="31">
        <v>0</v>
      </c>
      <c r="S19" s="31">
        <v>-1.1280000000000001</v>
      </c>
      <c r="T19" s="31">
        <v>54.463000000000015</v>
      </c>
      <c r="U19" s="31">
        <v>0</v>
      </c>
      <c r="V19" s="31">
        <v>0</v>
      </c>
      <c r="W19" s="31">
        <v>-10.036</v>
      </c>
      <c r="X19" s="31">
        <v>2.4868995751603507E-14</v>
      </c>
      <c r="Y19" s="15"/>
      <c r="Z19" s="55">
        <v>13.589999999999989</v>
      </c>
      <c r="AA19" s="31">
        <v>0</v>
      </c>
      <c r="AB19" s="31">
        <v>-0.23699999999999971</v>
      </c>
      <c r="AC19" s="31">
        <v>18.011999999999986</v>
      </c>
      <c r="AD19" s="31">
        <v>0</v>
      </c>
      <c r="AE19" s="31">
        <v>0</v>
      </c>
      <c r="AF19" s="31">
        <v>5.7169999999999996</v>
      </c>
      <c r="AG19" s="31">
        <v>0</v>
      </c>
      <c r="AH19" s="15"/>
      <c r="AI19" s="31">
        <v>-29.513000000000002</v>
      </c>
      <c r="AJ19" s="31">
        <v>-0.30599999999999999</v>
      </c>
      <c r="AK19" s="31">
        <v>0</v>
      </c>
      <c r="AL19" s="31">
        <v>0.97599999999999998</v>
      </c>
      <c r="AM19" s="31">
        <v>0</v>
      </c>
      <c r="AN19" s="31">
        <v>0</v>
      </c>
      <c r="AO19" s="31">
        <v>0</v>
      </c>
      <c r="AP19" s="31">
        <v>29.818999999999999</v>
      </c>
      <c r="AQ19" s="31">
        <v>0</v>
      </c>
      <c r="AR19" s="31">
        <v>6.399</v>
      </c>
      <c r="AS19" s="31">
        <v>0</v>
      </c>
      <c r="AT19" s="31">
        <v>7.3540000000000001</v>
      </c>
      <c r="AU19" s="31">
        <v>0</v>
      </c>
      <c r="AV19" s="31">
        <v>0</v>
      </c>
      <c r="AW19" s="31">
        <v>0</v>
      </c>
      <c r="AX19" s="31">
        <v>-6.399</v>
      </c>
      <c r="AY19" s="31">
        <v>0</v>
      </c>
      <c r="AZ19" s="31">
        <v>0</v>
      </c>
      <c r="BA19" s="31">
        <v>0</v>
      </c>
      <c r="BB19" s="28"/>
      <c r="BC19" s="28"/>
      <c r="BD19" s="28"/>
      <c r="BE19" s="28"/>
    </row>
    <row r="20" spans="1:167">
      <c r="A20" s="56" t="s">
        <v>28</v>
      </c>
      <c r="B20" s="31">
        <v>2.7949999999999999</v>
      </c>
      <c r="C20" s="31">
        <v>0</v>
      </c>
      <c r="D20" s="31">
        <v>-1.3859999999999999</v>
      </c>
      <c r="E20" s="31">
        <v>24.538</v>
      </c>
      <c r="F20" s="53"/>
      <c r="G20" s="31">
        <v>6.7160000000000002</v>
      </c>
      <c r="H20" s="31">
        <v>3.0000000000000001E-3</v>
      </c>
      <c r="I20" s="31">
        <v>0</v>
      </c>
      <c r="J20" s="31">
        <v>20.233000000000001</v>
      </c>
      <c r="K20" s="31">
        <v>24.519000000000002</v>
      </c>
      <c r="L20" s="31">
        <v>1.3959999999999999</v>
      </c>
      <c r="M20" s="31">
        <v>1E-3</v>
      </c>
      <c r="N20" s="31">
        <v>-1.3859999999999999</v>
      </c>
      <c r="O20" s="31">
        <v>6.0820000000000007</v>
      </c>
      <c r="P20" s="53"/>
      <c r="Q20" s="31">
        <v>5.7570000000000006</v>
      </c>
      <c r="R20" s="31">
        <v>1E-3</v>
      </c>
      <c r="S20" s="31">
        <v>0</v>
      </c>
      <c r="T20" s="31">
        <v>98.168000000000006</v>
      </c>
      <c r="U20" s="31">
        <v>2.173</v>
      </c>
      <c r="V20" s="31">
        <v>0.16300000000000001</v>
      </c>
      <c r="W20" s="31">
        <v>-1.3859999999999999</v>
      </c>
      <c r="X20" s="31">
        <v>9.3730000000000011</v>
      </c>
      <c r="Y20" s="15"/>
      <c r="Z20" s="55">
        <v>10.782</v>
      </c>
      <c r="AA20" s="31">
        <v>0.32200000000000001</v>
      </c>
      <c r="AB20" s="31">
        <v>0</v>
      </c>
      <c r="AC20" s="31">
        <v>31.731000000000002</v>
      </c>
      <c r="AD20" s="31">
        <v>-1.694</v>
      </c>
      <c r="AE20" s="31">
        <v>-0.105</v>
      </c>
      <c r="AF20" s="31">
        <v>-1.7190000000000001</v>
      </c>
      <c r="AG20" s="31">
        <v>-10.353</v>
      </c>
      <c r="AH20" s="15"/>
      <c r="AI20" s="31">
        <v>-18.239000000000001</v>
      </c>
      <c r="AJ20" s="31">
        <v>9.4629999999999992</v>
      </c>
      <c r="AK20" s="31">
        <v>-6.7160000000000002</v>
      </c>
      <c r="AL20" s="31">
        <v>-15.492000000000001</v>
      </c>
      <c r="AM20" s="31">
        <v>-26.605</v>
      </c>
      <c r="AN20" s="31">
        <v>-8.1000000000000003E-2</v>
      </c>
      <c r="AO20" s="31">
        <v>0.104</v>
      </c>
      <c r="AP20" s="31">
        <v>-2.391</v>
      </c>
      <c r="AQ20" s="31">
        <v>26.84099999999999</v>
      </c>
      <c r="AR20" s="31">
        <v>20.425999999999998</v>
      </c>
      <c r="AS20" s="31">
        <v>0.68700000000000006</v>
      </c>
      <c r="AT20" s="31">
        <v>21.113</v>
      </c>
      <c r="AU20" s="31">
        <v>2.3879999999999999</v>
      </c>
      <c r="AV20" s="31">
        <v>0</v>
      </c>
      <c r="AW20" s="31">
        <v>0.13900000000000001</v>
      </c>
      <c r="AX20" s="31">
        <v>-1.2829999999999999</v>
      </c>
      <c r="AY20" s="31">
        <v>62.521999999999991</v>
      </c>
      <c r="AZ20" s="31">
        <v>13.569000000000001</v>
      </c>
      <c r="BA20" s="31">
        <v>11.818</v>
      </c>
      <c r="BB20" s="28"/>
      <c r="BC20" s="28"/>
      <c r="BD20" s="28"/>
      <c r="BE20" s="28"/>
    </row>
    <row r="21" spans="1:167" s="45" customFormat="1">
      <c r="A21" s="18" t="s">
        <v>27</v>
      </c>
      <c r="B21" s="57">
        <v>-140.81700000000001</v>
      </c>
      <c r="C21" s="57">
        <v>-39.599999999999994</v>
      </c>
      <c r="D21" s="57">
        <v>23.32200000000001</v>
      </c>
      <c r="E21" s="31">
        <v>-643.51900000000012</v>
      </c>
      <c r="F21" s="53"/>
      <c r="G21" s="57">
        <v>-577.10299999999995</v>
      </c>
      <c r="H21" s="57">
        <v>-5.7370000000000001</v>
      </c>
      <c r="I21" s="57">
        <v>-0.93699999999999994</v>
      </c>
      <c r="J21" s="31">
        <v>-2113.902</v>
      </c>
      <c r="K21" s="31">
        <v>-2087.2160000000003</v>
      </c>
      <c r="L21" s="57">
        <v>-134.27700000000002</v>
      </c>
      <c r="M21" s="57">
        <v>-26.782999999999998</v>
      </c>
      <c r="N21" s="57">
        <v>26.24900000000002</v>
      </c>
      <c r="O21" s="31">
        <v>-634.01199999999994</v>
      </c>
      <c r="P21" s="53"/>
      <c r="Q21" s="57">
        <v>-540.86</v>
      </c>
      <c r="R21" s="57">
        <v>-4.3809999999999993</v>
      </c>
      <c r="S21" s="57">
        <v>-1.1280000000000001</v>
      </c>
      <c r="T21" s="31">
        <v>-1786.0709999999999</v>
      </c>
      <c r="U21" s="57">
        <v>-137.83799999999999</v>
      </c>
      <c r="V21" s="57">
        <v>-16.93</v>
      </c>
      <c r="W21" s="57">
        <v>25.416999999999998</v>
      </c>
      <c r="X21" s="31">
        <v>-564.82899999999984</v>
      </c>
      <c r="Y21" s="15"/>
      <c r="Z21" s="58">
        <v>-487.49599999999998</v>
      </c>
      <c r="AA21" s="57">
        <v>-4.9820000000000002</v>
      </c>
      <c r="AB21" s="57">
        <v>-0.23699999999999971</v>
      </c>
      <c r="AC21" s="31">
        <v>-1750.0479999999998</v>
      </c>
      <c r="AD21" s="57">
        <v>-142.57399999999998</v>
      </c>
      <c r="AE21" s="57">
        <v>-14.597999999999999</v>
      </c>
      <c r="AF21" s="57">
        <v>33.33</v>
      </c>
      <c r="AG21" s="31">
        <v>-563.71199999999988</v>
      </c>
      <c r="AH21" s="15"/>
      <c r="AI21" s="57">
        <v>-431.76900000000001</v>
      </c>
      <c r="AJ21" s="59">
        <v>-64.091999999999999</v>
      </c>
      <c r="AK21" s="59">
        <v>-26.255000000000003</v>
      </c>
      <c r="AL21" s="57">
        <v>-491.32100000000008</v>
      </c>
      <c r="AM21" s="59">
        <v>-133.328</v>
      </c>
      <c r="AN21" s="59">
        <v>-14.814999999999998</v>
      </c>
      <c r="AO21" s="59">
        <v>-3.0649999999999999</v>
      </c>
      <c r="AP21" s="59">
        <v>57.664999999999999</v>
      </c>
      <c r="AQ21" s="31">
        <v>-1843.6899999999998</v>
      </c>
      <c r="AR21" s="59">
        <v>-313.39600000000002</v>
      </c>
      <c r="AS21" s="59">
        <v>-40.087000000000003</v>
      </c>
      <c r="AT21" s="57">
        <v>-352.52800000000002</v>
      </c>
      <c r="AU21" s="59">
        <v>-79.736999999999995</v>
      </c>
      <c r="AV21" s="59">
        <v>-13.111000000000001</v>
      </c>
      <c r="AW21" s="59">
        <v>-2.4740000000000002</v>
      </c>
      <c r="AX21" s="59">
        <v>22.430999999999997</v>
      </c>
      <c r="AY21" s="31">
        <v>-1321.8490000000002</v>
      </c>
      <c r="AZ21" s="57">
        <v>-1146.2069999999999</v>
      </c>
      <c r="BA21" s="57">
        <v>-974.32299999999998</v>
      </c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</row>
    <row r="22" spans="1:167">
      <c r="A22" s="18"/>
      <c r="B22" s="39"/>
      <c r="C22" s="39"/>
      <c r="D22" s="39"/>
      <c r="E22" s="31"/>
      <c r="F22" s="54"/>
      <c r="G22" s="31"/>
      <c r="H22" s="31"/>
      <c r="I22" s="31"/>
      <c r="J22" s="31"/>
      <c r="K22" s="31"/>
      <c r="L22" s="39"/>
      <c r="M22" s="39"/>
      <c r="N22" s="39"/>
      <c r="O22" s="31"/>
      <c r="P22" s="54"/>
      <c r="Q22" s="31"/>
      <c r="R22" s="31"/>
      <c r="S22" s="31"/>
      <c r="T22" s="31"/>
      <c r="U22" s="39"/>
      <c r="V22" s="39"/>
      <c r="W22" s="39"/>
      <c r="X22" s="31"/>
      <c r="Y22" s="39"/>
      <c r="Z22" s="31"/>
      <c r="AA22" s="31"/>
      <c r="AB22" s="31"/>
      <c r="AC22" s="31"/>
      <c r="AD22" s="39"/>
      <c r="AE22" s="39"/>
      <c r="AF22" s="39"/>
      <c r="AG22" s="31"/>
      <c r="AH22" s="39"/>
      <c r="AI22" s="31"/>
      <c r="AJ22" s="17"/>
      <c r="AK22" s="17"/>
      <c r="AL22" s="31"/>
      <c r="AM22" s="17"/>
      <c r="AN22" s="17"/>
      <c r="AO22" s="17"/>
      <c r="AP22" s="17"/>
      <c r="AQ22" s="31"/>
      <c r="AR22" s="17"/>
      <c r="AS22" s="17"/>
      <c r="AT22" s="31"/>
      <c r="AU22" s="17"/>
      <c r="AV22" s="17"/>
      <c r="AW22" s="17"/>
      <c r="AX22" s="17"/>
      <c r="AY22" s="31"/>
      <c r="AZ22" s="31"/>
      <c r="BA22" s="31"/>
      <c r="BB22" s="28"/>
      <c r="BC22" s="28"/>
      <c r="BD22" s="28"/>
      <c r="BE22" s="28"/>
    </row>
    <row r="23" spans="1:167">
      <c r="A23" s="52" t="s">
        <v>1</v>
      </c>
      <c r="B23" s="31">
        <v>41.036000000000001</v>
      </c>
      <c r="C23" s="31">
        <v>1.3320000000000078</v>
      </c>
      <c r="D23" s="31">
        <v>-38.924999999999983</v>
      </c>
      <c r="E23" s="31">
        <v>130.84300000000016</v>
      </c>
      <c r="F23" s="53"/>
      <c r="G23" s="31">
        <v>175.34500000000011</v>
      </c>
      <c r="H23" s="31">
        <v>1.0369999999999999</v>
      </c>
      <c r="I23" s="31">
        <v>-0.93699999999999994</v>
      </c>
      <c r="J23" s="31">
        <v>464.72700000000003</v>
      </c>
      <c r="K23" s="31">
        <v>605.25999999999976</v>
      </c>
      <c r="L23" s="31">
        <v>34.669999999999987</v>
      </c>
      <c r="M23" s="31">
        <v>0.25400000000000134</v>
      </c>
      <c r="N23" s="31">
        <v>-31.042999999999981</v>
      </c>
      <c r="O23" s="31">
        <v>124.68099999999976</v>
      </c>
      <c r="P23" s="53"/>
      <c r="Q23" s="31">
        <v>131.44999999999993</v>
      </c>
      <c r="R23" s="31">
        <v>1.4580000000000011</v>
      </c>
      <c r="S23" s="31">
        <v>-1.1280000000000001</v>
      </c>
      <c r="T23" s="31">
        <v>476.9229999999996</v>
      </c>
      <c r="U23" s="31">
        <v>14.635000000000019</v>
      </c>
      <c r="V23" s="31">
        <v>1.8709999999999987</v>
      </c>
      <c r="W23" s="31">
        <v>-16.452999999999999</v>
      </c>
      <c r="X23" s="31">
        <v>62.795999999999694</v>
      </c>
      <c r="Y23" s="15"/>
      <c r="Z23" s="55">
        <v>81.492000000000075</v>
      </c>
      <c r="AA23" s="31">
        <v>0.17199999999999971</v>
      </c>
      <c r="AB23" s="31">
        <v>-0.23699999999999971</v>
      </c>
      <c r="AC23" s="31">
        <v>258.91800000000029</v>
      </c>
      <c r="AD23" s="31">
        <v>-12.203999999999979</v>
      </c>
      <c r="AE23" s="31">
        <v>2.1439999999999984</v>
      </c>
      <c r="AF23" s="31">
        <v>-2.2319999999999993</v>
      </c>
      <c r="AG23" s="31">
        <v>10.490000000000126</v>
      </c>
      <c r="AH23" s="15"/>
      <c r="AI23" s="31">
        <v>49.309000000000196</v>
      </c>
      <c r="AJ23" s="31">
        <v>-5.805000000000021</v>
      </c>
      <c r="AK23" s="31">
        <v>-16.695000000000007</v>
      </c>
      <c r="AL23" s="31">
        <v>57.603999999999871</v>
      </c>
      <c r="AM23" s="31">
        <v>1.8470000000000084</v>
      </c>
      <c r="AN23" s="31">
        <v>2.365000000000002</v>
      </c>
      <c r="AO23" s="31">
        <v>0.70899999999999963</v>
      </c>
      <c r="AP23" s="31">
        <v>20.771999999999998</v>
      </c>
      <c r="AQ23" s="31">
        <v>300.59700000000021</v>
      </c>
      <c r="AR23" s="31">
        <v>89.001000000000033</v>
      </c>
      <c r="AS23" s="31">
        <v>8.9190000000000111</v>
      </c>
      <c r="AT23" s="31">
        <v>98.875000000000227</v>
      </c>
      <c r="AU23" s="31">
        <v>8.7319999999999993</v>
      </c>
      <c r="AV23" s="31">
        <v>2.1989999999999998</v>
      </c>
      <c r="AW23" s="31">
        <v>0.48999999999999977</v>
      </c>
      <c r="AX23" s="31">
        <v>-14.470999999999997</v>
      </c>
      <c r="AY23" s="31">
        <v>319.91500000000008</v>
      </c>
      <c r="AZ23" s="31">
        <v>64.579999999999927</v>
      </c>
      <c r="BA23" s="31">
        <v>33.074999999999932</v>
      </c>
      <c r="BB23" s="28"/>
      <c r="BC23" s="28"/>
      <c r="BD23" s="28"/>
      <c r="BE23" s="28"/>
    </row>
    <row r="24" spans="1:167">
      <c r="A24" s="18"/>
      <c r="B24" s="39"/>
      <c r="C24" s="39"/>
      <c r="D24" s="39"/>
      <c r="E24" s="31"/>
      <c r="F24" s="54"/>
      <c r="G24" s="31"/>
      <c r="H24" s="31"/>
      <c r="I24" s="31"/>
      <c r="J24" s="31"/>
      <c r="K24" s="31"/>
      <c r="L24" s="39"/>
      <c r="M24" s="39"/>
      <c r="N24" s="39"/>
      <c r="O24" s="31"/>
      <c r="P24" s="54"/>
      <c r="Q24" s="31"/>
      <c r="R24" s="31"/>
      <c r="S24" s="31"/>
      <c r="T24" s="31"/>
      <c r="U24" s="39"/>
      <c r="V24" s="39"/>
      <c r="W24" s="39"/>
      <c r="X24" s="31"/>
      <c r="Y24" s="39"/>
      <c r="Z24" s="31"/>
      <c r="AA24" s="31"/>
      <c r="AB24" s="31"/>
      <c r="AC24" s="31"/>
      <c r="AD24" s="39"/>
      <c r="AE24" s="39"/>
      <c r="AF24" s="39"/>
      <c r="AG24" s="31"/>
      <c r="AH24" s="39"/>
      <c r="AI24" s="31"/>
      <c r="AJ24" s="17"/>
      <c r="AK24" s="17"/>
      <c r="AL24" s="31"/>
      <c r="AM24" s="17"/>
      <c r="AN24" s="17"/>
      <c r="AO24" s="17"/>
      <c r="AP24" s="17"/>
      <c r="AQ24" s="31"/>
      <c r="AR24" s="17"/>
      <c r="AS24" s="17"/>
      <c r="AT24" s="31"/>
      <c r="AU24" s="17"/>
      <c r="AV24" s="17"/>
      <c r="AW24" s="17"/>
      <c r="AX24" s="17"/>
      <c r="AY24" s="31"/>
      <c r="AZ24" s="31"/>
      <c r="BA24" s="31"/>
      <c r="BB24" s="28"/>
      <c r="BC24" s="28"/>
      <c r="BD24" s="28"/>
      <c r="BE24" s="28"/>
    </row>
    <row r="25" spans="1:167" s="45" customFormat="1">
      <c r="A25" s="18" t="s">
        <v>26</v>
      </c>
      <c r="B25" s="31">
        <v>-1.569</v>
      </c>
      <c r="C25" s="31">
        <v>-1E-3</v>
      </c>
      <c r="D25" s="31">
        <v>1.3859999999999999</v>
      </c>
      <c r="E25" s="31">
        <v>-31.931999999999999</v>
      </c>
      <c r="F25" s="53"/>
      <c r="G25" s="31">
        <v>-31.406999999999996</v>
      </c>
      <c r="H25" s="31">
        <v>-7.6999999999999999E-2</v>
      </c>
      <c r="I25" s="31">
        <v>0</v>
      </c>
      <c r="J25" s="31">
        <v>-125.801</v>
      </c>
      <c r="K25" s="31">
        <v>-114.33199999999999</v>
      </c>
      <c r="L25" s="31">
        <v>-1.627</v>
      </c>
      <c r="M25" s="31">
        <v>-1E-3</v>
      </c>
      <c r="N25" s="31">
        <v>1.3859999999999999</v>
      </c>
      <c r="O25" s="31">
        <v>-27.272000000000002</v>
      </c>
      <c r="P25" s="53"/>
      <c r="Q25" s="31">
        <v>-26.367000000000004</v>
      </c>
      <c r="R25" s="31">
        <v>-7.8E-2</v>
      </c>
      <c r="S25" s="31">
        <v>0</v>
      </c>
      <c r="T25" s="31">
        <v>-101.958</v>
      </c>
      <c r="U25" s="31">
        <v>-1.6459999999999999</v>
      </c>
      <c r="V25" s="31">
        <v>-5.0000000000000001E-3</v>
      </c>
      <c r="W25" s="31">
        <v>1.3859999999999999</v>
      </c>
      <c r="X25" s="31">
        <v>-24.916</v>
      </c>
      <c r="Y25" s="15"/>
      <c r="Z25" s="55">
        <v>-26.564999999999998</v>
      </c>
      <c r="AA25" s="31">
        <v>-7.4999999999999997E-2</v>
      </c>
      <c r="AB25" s="31">
        <v>0</v>
      </c>
      <c r="AC25" s="31">
        <v>-92.447000000000003</v>
      </c>
      <c r="AD25" s="31">
        <v>-1.66</v>
      </c>
      <c r="AE25" s="31">
        <v>-1E-3</v>
      </c>
      <c r="AF25" s="31">
        <v>1.7190000000000001</v>
      </c>
      <c r="AG25" s="31">
        <v>-20.704000000000001</v>
      </c>
      <c r="AH25" s="15"/>
      <c r="AI25" s="31">
        <v>-16.484000000000002</v>
      </c>
      <c r="AJ25" s="31">
        <v>-3.61</v>
      </c>
      <c r="AK25" s="31">
        <v>-0.81799999999999995</v>
      </c>
      <c r="AL25" s="31">
        <v>-20.912000000000003</v>
      </c>
      <c r="AM25" s="31">
        <v>-1.3859999999999999</v>
      </c>
      <c r="AN25" s="31">
        <v>-1.2849999999999999</v>
      </c>
      <c r="AO25" s="31">
        <v>-7.3999999999999996E-2</v>
      </c>
      <c r="AP25" s="31">
        <v>2.3919999999999999</v>
      </c>
      <c r="AQ25" s="31">
        <v>-86.936999999999998</v>
      </c>
      <c r="AR25" s="31">
        <v>-16.998999999999999</v>
      </c>
      <c r="AS25" s="31">
        <v>-0.82299999999999995</v>
      </c>
      <c r="AT25" s="31">
        <v>-17.821999999999999</v>
      </c>
      <c r="AU25" s="31">
        <v>-0.27800000000000002</v>
      </c>
      <c r="AV25" s="31">
        <v>-1.284</v>
      </c>
      <c r="AW25" s="31">
        <v>-6.8000000000000005E-2</v>
      </c>
      <c r="AX25" s="31">
        <v>1.2829999999999999</v>
      </c>
      <c r="AY25" s="31">
        <v>-68.486999999999995</v>
      </c>
      <c r="AZ25" s="31">
        <v>-60.622999999999998</v>
      </c>
      <c r="BA25" s="31">
        <v>-49.765000000000001</v>
      </c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</row>
    <row r="26" spans="1:167">
      <c r="A26" s="18"/>
      <c r="B26" s="39"/>
      <c r="C26" s="39"/>
      <c r="D26" s="39"/>
      <c r="E26" s="31"/>
      <c r="F26" s="54"/>
      <c r="G26" s="31"/>
      <c r="H26" s="31"/>
      <c r="I26" s="31"/>
      <c r="J26" s="31"/>
      <c r="K26" s="31"/>
      <c r="L26" s="39"/>
      <c r="M26" s="39"/>
      <c r="N26" s="39"/>
      <c r="O26" s="31"/>
      <c r="P26" s="54"/>
      <c r="Q26" s="31"/>
      <c r="R26" s="31"/>
      <c r="S26" s="31"/>
      <c r="T26" s="31"/>
      <c r="U26" s="39"/>
      <c r="V26" s="39"/>
      <c r="W26" s="39"/>
      <c r="X26" s="31"/>
      <c r="Y26" s="39"/>
      <c r="Z26" s="31"/>
      <c r="AA26" s="31"/>
      <c r="AB26" s="31"/>
      <c r="AC26" s="31"/>
      <c r="AD26" s="39"/>
      <c r="AE26" s="39"/>
      <c r="AF26" s="39"/>
      <c r="AG26" s="31"/>
      <c r="AH26" s="39"/>
      <c r="AI26" s="31"/>
      <c r="AJ26" s="17"/>
      <c r="AK26" s="17"/>
      <c r="AL26" s="31"/>
      <c r="AM26" s="17"/>
      <c r="AN26" s="17"/>
      <c r="AO26" s="17"/>
      <c r="AP26" s="17"/>
      <c r="AQ26" s="31"/>
      <c r="AR26" s="17"/>
      <c r="AS26" s="17"/>
      <c r="AT26" s="31"/>
      <c r="AU26" s="17"/>
      <c r="AV26" s="17"/>
      <c r="AW26" s="17"/>
      <c r="AX26" s="17"/>
      <c r="AY26" s="31"/>
      <c r="AZ26" s="31"/>
      <c r="BA26" s="31"/>
      <c r="BB26" s="28"/>
      <c r="BC26" s="28"/>
      <c r="BD26" s="28"/>
      <c r="BE26" s="28"/>
    </row>
    <row r="27" spans="1:167">
      <c r="A27" s="52" t="s">
        <v>25</v>
      </c>
      <c r="B27" s="31">
        <v>39.466999999999999</v>
      </c>
      <c r="C27" s="31">
        <v>1.331000000000008</v>
      </c>
      <c r="D27" s="31">
        <v>-37.53899999999998</v>
      </c>
      <c r="E27" s="31">
        <v>98.911000000000172</v>
      </c>
      <c r="F27" s="53"/>
      <c r="G27" s="31">
        <v>143.9380000000001</v>
      </c>
      <c r="H27" s="31">
        <v>0.96</v>
      </c>
      <c r="I27" s="31">
        <v>-0.93699999999999994</v>
      </c>
      <c r="J27" s="31">
        <v>338.92599999999999</v>
      </c>
      <c r="K27" s="31">
        <v>490.92799999999977</v>
      </c>
      <c r="L27" s="31">
        <v>33.042999999999985</v>
      </c>
      <c r="M27" s="31">
        <v>0.25300000000000133</v>
      </c>
      <c r="N27" s="31">
        <v>-29.656999999999982</v>
      </c>
      <c r="O27" s="31">
        <v>97.40899999999975</v>
      </c>
      <c r="P27" s="53"/>
      <c r="Q27" s="31">
        <v>105.08299999999993</v>
      </c>
      <c r="R27" s="31">
        <v>1.380000000000001</v>
      </c>
      <c r="S27" s="31">
        <v>-1.1280000000000001</v>
      </c>
      <c r="T27" s="31">
        <v>374.96499999999958</v>
      </c>
      <c r="U27" s="31">
        <v>12.989000000000019</v>
      </c>
      <c r="V27" s="31">
        <v>1.8659999999999988</v>
      </c>
      <c r="W27" s="31">
        <v>-15.067</v>
      </c>
      <c r="X27" s="31">
        <v>37.87999999999969</v>
      </c>
      <c r="Y27" s="15"/>
      <c r="Z27" s="55">
        <v>54.927000000000078</v>
      </c>
      <c r="AA27" s="31">
        <v>9.6999999999999711E-2</v>
      </c>
      <c r="AB27" s="31">
        <v>-0.23699999999999971</v>
      </c>
      <c r="AC27" s="31">
        <v>166.47100000000032</v>
      </c>
      <c r="AD27" s="31">
        <v>-13.863999999999979</v>
      </c>
      <c r="AE27" s="31">
        <v>2.1429999999999985</v>
      </c>
      <c r="AF27" s="31">
        <v>-0.51299999999999923</v>
      </c>
      <c r="AG27" s="31">
        <v>-10.213999999999874</v>
      </c>
      <c r="AH27" s="15"/>
      <c r="AI27" s="31">
        <v>32.825000000000195</v>
      </c>
      <c r="AJ27" s="31">
        <v>-9.4150000000000205</v>
      </c>
      <c r="AK27" s="31">
        <v>-17.513000000000009</v>
      </c>
      <c r="AL27" s="31">
        <v>36.691999999999865</v>
      </c>
      <c r="AM27" s="31">
        <v>0.46100000000000851</v>
      </c>
      <c r="AN27" s="31">
        <v>1.0800000000000021</v>
      </c>
      <c r="AO27" s="31">
        <v>0.63499999999999968</v>
      </c>
      <c r="AP27" s="31">
        <v>23.163999999999998</v>
      </c>
      <c r="AQ27" s="31">
        <v>213.66000000000022</v>
      </c>
      <c r="AR27" s="31">
        <v>72.002000000000038</v>
      </c>
      <c r="AS27" s="31">
        <v>8.0960000000000107</v>
      </c>
      <c r="AT27" s="60">
        <v>81.053000000000225</v>
      </c>
      <c r="AU27" s="60">
        <v>8.4539999999999988</v>
      </c>
      <c r="AV27" s="60">
        <v>0.91499999999999981</v>
      </c>
      <c r="AW27" s="60">
        <v>0.42199999999999976</v>
      </c>
      <c r="AX27" s="60">
        <v>-13.187999999999997</v>
      </c>
      <c r="AY27" s="31">
        <v>251.42800000000008</v>
      </c>
      <c r="AZ27" s="31">
        <v>3.9569999999999297</v>
      </c>
      <c r="BA27" s="31">
        <v>-16.690000000000069</v>
      </c>
      <c r="BB27" s="28"/>
      <c r="BC27" s="28"/>
      <c r="BD27" s="28"/>
      <c r="BE27" s="28"/>
    </row>
    <row r="28" spans="1:167">
      <c r="A28" s="18"/>
      <c r="B28" s="39"/>
      <c r="C28" s="39"/>
      <c r="D28" s="39"/>
      <c r="E28" s="31"/>
      <c r="F28" s="54"/>
      <c r="G28" s="31"/>
      <c r="H28" s="31"/>
      <c r="I28" s="31"/>
      <c r="J28" s="31"/>
      <c r="K28" s="31"/>
      <c r="L28" s="39"/>
      <c r="M28" s="39"/>
      <c r="N28" s="39"/>
      <c r="O28" s="31"/>
      <c r="P28" s="54"/>
      <c r="Q28" s="31"/>
      <c r="R28" s="31"/>
      <c r="S28" s="31"/>
      <c r="T28" s="31"/>
      <c r="U28" s="39"/>
      <c r="V28" s="39"/>
      <c r="W28" s="39"/>
      <c r="X28" s="31"/>
      <c r="Y28" s="39"/>
      <c r="Z28" s="31"/>
      <c r="AA28" s="31"/>
      <c r="AB28" s="31"/>
      <c r="AC28" s="31"/>
      <c r="AD28" s="39"/>
      <c r="AE28" s="39"/>
      <c r="AF28" s="39"/>
      <c r="AG28" s="31"/>
      <c r="AH28" s="39"/>
      <c r="AI28" s="31"/>
      <c r="AJ28" s="17"/>
      <c r="AK28" s="17"/>
      <c r="AL28" s="31"/>
      <c r="AM28" s="17"/>
      <c r="AN28" s="17"/>
      <c r="AO28" s="17"/>
      <c r="AP28" s="17"/>
      <c r="AQ28" s="31"/>
      <c r="AR28" s="17"/>
      <c r="AS28" s="17"/>
      <c r="AT28" s="31"/>
      <c r="AU28" s="17"/>
      <c r="AV28" s="17"/>
      <c r="AW28" s="17"/>
      <c r="AX28" s="17"/>
      <c r="AY28" s="31"/>
      <c r="AZ28" s="31"/>
      <c r="BA28" s="31"/>
      <c r="BB28" s="28"/>
      <c r="BC28" s="28"/>
      <c r="BD28" s="28"/>
      <c r="BE28" s="28"/>
    </row>
    <row r="29" spans="1:167" s="47" customFormat="1">
      <c r="A29" s="18" t="s">
        <v>84</v>
      </c>
      <c r="B29" s="39"/>
      <c r="C29" s="39"/>
      <c r="D29" s="39"/>
      <c r="E29" s="31"/>
      <c r="F29" s="54"/>
      <c r="G29" s="31"/>
      <c r="H29" s="31"/>
      <c r="I29" s="31"/>
      <c r="J29" s="31">
        <v>616.35199999999998</v>
      </c>
      <c r="K29" s="31">
        <v>457.21100000000001</v>
      </c>
      <c r="L29" s="39"/>
      <c r="M29" s="39"/>
      <c r="N29" s="39"/>
      <c r="O29" s="31"/>
      <c r="P29" s="54"/>
      <c r="Q29" s="31"/>
      <c r="R29" s="31"/>
      <c r="S29" s="31"/>
      <c r="T29" s="31">
        <v>313.36</v>
      </c>
      <c r="U29" s="39"/>
      <c r="V29" s="39"/>
      <c r="W29" s="39"/>
      <c r="X29" s="31"/>
      <c r="Y29" s="39"/>
      <c r="Z29" s="31"/>
      <c r="AA29" s="31"/>
      <c r="AB29" s="31"/>
      <c r="AC29" s="31">
        <v>251.583</v>
      </c>
      <c r="AD29" s="39"/>
      <c r="AE29" s="39"/>
      <c r="AF29" s="39"/>
      <c r="AG29" s="31"/>
      <c r="AH29" s="39"/>
      <c r="AI29" s="31"/>
      <c r="AJ29" s="17"/>
      <c r="AK29" s="17"/>
      <c r="AL29" s="31"/>
      <c r="AM29" s="17"/>
      <c r="AN29" s="17"/>
      <c r="AO29" s="17"/>
      <c r="AP29" s="17"/>
      <c r="AQ29" s="31">
        <v>217.40899999999999</v>
      </c>
      <c r="AR29" s="17"/>
      <c r="AS29" s="17"/>
      <c r="AT29" s="31"/>
      <c r="AU29" s="17"/>
      <c r="AV29" s="17"/>
      <c r="AW29" s="17"/>
      <c r="AX29" s="17"/>
      <c r="AY29" s="31">
        <v>178.02699999999999</v>
      </c>
      <c r="AZ29" s="31"/>
      <c r="BA29" s="31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</row>
    <row r="30" spans="1:167">
      <c r="A30" s="18" t="s">
        <v>24</v>
      </c>
      <c r="B30" s="31">
        <v>0</v>
      </c>
      <c r="C30" s="31">
        <v>4.149</v>
      </c>
      <c r="D30" s="31">
        <v>10.55</v>
      </c>
      <c r="E30" s="31">
        <v>-89.628</v>
      </c>
      <c r="F30" s="53"/>
      <c r="G30" s="31">
        <v>-110.52799999999999</v>
      </c>
      <c r="H30" s="31">
        <v>0.46600000000000003</v>
      </c>
      <c r="I30" s="31">
        <v>0</v>
      </c>
      <c r="J30" s="31">
        <v>-486.05500000000001</v>
      </c>
      <c r="K30" s="31">
        <v>-360.74199999999996</v>
      </c>
      <c r="L30" s="31">
        <v>0</v>
      </c>
      <c r="M30" s="31">
        <v>2.74</v>
      </c>
      <c r="N30" s="31">
        <v>8.0210000000000008</v>
      </c>
      <c r="O30" s="31">
        <v>-63.603999999999999</v>
      </c>
      <c r="P30" s="53"/>
      <c r="Q30" s="31">
        <v>-74.12</v>
      </c>
      <c r="R30" s="31">
        <v>0.313</v>
      </c>
      <c r="S30" s="31">
        <v>0</v>
      </c>
      <c r="T30" s="31">
        <v>-243.96199999999999</v>
      </c>
      <c r="U30" s="31">
        <v>0</v>
      </c>
      <c r="V30" s="31">
        <v>1.8480000000000001</v>
      </c>
      <c r="W30" s="31">
        <v>5.0309999999999997</v>
      </c>
      <c r="X30" s="31">
        <v>-38.402999999999999</v>
      </c>
      <c r="Y30" s="15"/>
      <c r="Z30" s="55">
        <v>-47.211999999999996</v>
      </c>
      <c r="AA30" s="31">
        <v>0.20799999999999999</v>
      </c>
      <c r="AB30" s="31">
        <v>0</v>
      </c>
      <c r="AC30" s="31">
        <v>-203.80600000000001</v>
      </c>
      <c r="AD30" s="31">
        <v>0</v>
      </c>
      <c r="AE30" s="31">
        <v>2.2130000000000001</v>
      </c>
      <c r="AF30" s="31">
        <v>6.2309999999999999</v>
      </c>
      <c r="AG30" s="31">
        <v>-40.329000000000001</v>
      </c>
      <c r="AH30" s="15"/>
      <c r="AI30" s="31">
        <v>-44.88</v>
      </c>
      <c r="AJ30" s="31">
        <v>-4.2699999999999996</v>
      </c>
      <c r="AK30" s="31">
        <v>-0.217</v>
      </c>
      <c r="AL30" s="31">
        <v>-49.367000000000004</v>
      </c>
      <c r="AM30" s="31">
        <v>0</v>
      </c>
      <c r="AN30" s="31">
        <v>2.2309999999999999</v>
      </c>
      <c r="AO30" s="31">
        <v>0.23499999999999999</v>
      </c>
      <c r="AP30" s="31">
        <v>6.6550000000000002</v>
      </c>
      <c r="AQ30" s="31">
        <v>-165.72300000000001</v>
      </c>
      <c r="AR30" s="31">
        <v>-46.749000000000002</v>
      </c>
      <c r="AS30" s="31">
        <v>-9.0510000000000002</v>
      </c>
      <c r="AT30" s="31">
        <v>-55.800000000000004</v>
      </c>
      <c r="AU30" s="31">
        <v>0</v>
      </c>
      <c r="AV30" s="31">
        <v>1.7969999999999999</v>
      </c>
      <c r="AW30" s="31">
        <v>0.20399999999999999</v>
      </c>
      <c r="AX30" s="31">
        <v>6.7889999999999997</v>
      </c>
      <c r="AY30" s="31">
        <v>-141.46400000000003</v>
      </c>
      <c r="AZ30" s="31">
        <v>-140.60900000000001</v>
      </c>
      <c r="BA30" s="31">
        <v>-104.069</v>
      </c>
      <c r="BB30" s="28"/>
      <c r="BC30" s="28"/>
      <c r="BD30" s="28"/>
      <c r="BE30" s="28"/>
    </row>
    <row r="31" spans="1:167">
      <c r="A31" s="18"/>
      <c r="B31" s="39"/>
      <c r="C31" s="39"/>
      <c r="D31" s="39"/>
      <c r="E31" s="31"/>
      <c r="F31" s="54"/>
      <c r="G31" s="31"/>
      <c r="H31" s="31"/>
      <c r="I31" s="31"/>
      <c r="J31" s="31"/>
      <c r="K31" s="31"/>
      <c r="L31" s="39"/>
      <c r="M31" s="39"/>
      <c r="N31" s="39"/>
      <c r="O31" s="31"/>
      <c r="P31" s="54"/>
      <c r="Q31" s="31"/>
      <c r="R31" s="31"/>
      <c r="S31" s="31"/>
      <c r="T31" s="31"/>
      <c r="U31" s="39"/>
      <c r="V31" s="39"/>
      <c r="W31" s="39"/>
      <c r="X31" s="31"/>
      <c r="Y31" s="39"/>
      <c r="Z31" s="31"/>
      <c r="AA31" s="31"/>
      <c r="AB31" s="31"/>
      <c r="AC31" s="31"/>
      <c r="AD31" s="39"/>
      <c r="AE31" s="39"/>
      <c r="AF31" s="39"/>
      <c r="AG31" s="31"/>
      <c r="AH31" s="39"/>
      <c r="AI31" s="31"/>
      <c r="AJ31" s="17"/>
      <c r="AK31" s="17"/>
      <c r="AL31" s="31"/>
      <c r="AM31" s="17"/>
      <c r="AN31" s="17"/>
      <c r="AO31" s="17"/>
      <c r="AP31" s="17"/>
      <c r="AQ31" s="31"/>
      <c r="AR31" s="17"/>
      <c r="AS31" s="17"/>
      <c r="AT31" s="31"/>
      <c r="AU31" s="17"/>
      <c r="AV31" s="17"/>
      <c r="AW31" s="17"/>
      <c r="AX31" s="17"/>
      <c r="AY31" s="31"/>
      <c r="AZ31" s="31"/>
      <c r="BA31" s="31"/>
      <c r="BB31" s="28"/>
      <c r="BC31" s="28"/>
      <c r="BD31" s="28"/>
      <c r="BE31" s="28"/>
    </row>
    <row r="32" spans="1:167">
      <c r="A32" s="52" t="s">
        <v>23</v>
      </c>
      <c r="B32" s="31">
        <v>39.466999999999999</v>
      </c>
      <c r="C32" s="31">
        <v>5.4800000000000075</v>
      </c>
      <c r="D32" s="31">
        <v>-26.988999999999979</v>
      </c>
      <c r="E32" s="31">
        <v>9.2830000000001682</v>
      </c>
      <c r="F32" s="53"/>
      <c r="G32" s="31">
        <v>33.41000000000011</v>
      </c>
      <c r="H32" s="31">
        <v>1.4259999999999999</v>
      </c>
      <c r="I32" s="31">
        <v>-0.93699999999999994</v>
      </c>
      <c r="J32" s="31">
        <v>-147.12900000000002</v>
      </c>
      <c r="K32" s="31">
        <v>130.18599999999989</v>
      </c>
      <c r="L32" s="31">
        <v>33.042999999999985</v>
      </c>
      <c r="M32" s="31">
        <v>2.9930000000000017</v>
      </c>
      <c r="N32" s="31">
        <v>-21.635999999999981</v>
      </c>
      <c r="O32" s="31">
        <v>33.804999999999772</v>
      </c>
      <c r="P32" s="53"/>
      <c r="Q32" s="31">
        <v>30.962999999999923</v>
      </c>
      <c r="R32" s="31">
        <v>1.6930000000000009</v>
      </c>
      <c r="S32" s="31">
        <v>-1.1280000000000001</v>
      </c>
      <c r="T32" s="31">
        <v>131.00299999999959</v>
      </c>
      <c r="U32" s="31">
        <v>12.989000000000019</v>
      </c>
      <c r="V32" s="31">
        <v>3.7139999999999986</v>
      </c>
      <c r="W32" s="31">
        <v>-10.036000000000001</v>
      </c>
      <c r="X32" s="31">
        <v>-0.52300000000030877</v>
      </c>
      <c r="Y32" s="15"/>
      <c r="Z32" s="55">
        <v>7.7150000000000816</v>
      </c>
      <c r="AA32" s="31">
        <v>0.30499999999999972</v>
      </c>
      <c r="AB32" s="31">
        <v>-0.23699999999999971</v>
      </c>
      <c r="AC32" s="31">
        <v>-37.334999999999695</v>
      </c>
      <c r="AD32" s="31">
        <v>-13.863999999999979</v>
      </c>
      <c r="AE32" s="31">
        <v>4.3559999999999981</v>
      </c>
      <c r="AF32" s="31">
        <v>5.7180000000000009</v>
      </c>
      <c r="AG32" s="31">
        <v>-50.542999999999893</v>
      </c>
      <c r="AH32" s="15"/>
      <c r="AI32" s="31">
        <v>-12.054999999999808</v>
      </c>
      <c r="AJ32" s="31">
        <v>-13.68500000000002</v>
      </c>
      <c r="AK32" s="31">
        <v>-17.730000000000008</v>
      </c>
      <c r="AL32" s="31">
        <v>-12.675000000000139</v>
      </c>
      <c r="AM32" s="31">
        <v>0.46100000000000851</v>
      </c>
      <c r="AN32" s="31">
        <v>3.3110000000000017</v>
      </c>
      <c r="AO32" s="31">
        <v>0.86999999999999966</v>
      </c>
      <c r="AP32" s="31">
        <v>29.818999999999999</v>
      </c>
      <c r="AQ32" s="31">
        <v>47.937000000000211</v>
      </c>
      <c r="AR32" s="31">
        <v>25.253000000000036</v>
      </c>
      <c r="AS32" s="31">
        <v>-0.95499999999998941</v>
      </c>
      <c r="AT32" s="31">
        <v>25.25300000000022</v>
      </c>
      <c r="AU32" s="31">
        <v>8.4539999999999988</v>
      </c>
      <c r="AV32" s="31">
        <v>2.7119999999999997</v>
      </c>
      <c r="AW32" s="31">
        <v>0.62599999999999978</v>
      </c>
      <c r="AX32" s="31">
        <v>-6.3989999999999974</v>
      </c>
      <c r="AY32" s="31">
        <v>109.96400000000006</v>
      </c>
      <c r="AZ32" s="31">
        <v>-136.65200000000007</v>
      </c>
      <c r="BA32" s="31">
        <v>-120.75900000000007</v>
      </c>
      <c r="BB32" s="28"/>
      <c r="BC32" s="28"/>
      <c r="BD32" s="28"/>
      <c r="BE32" s="28"/>
    </row>
    <row r="33" spans="1:167">
      <c r="A33" s="18"/>
      <c r="B33" s="39"/>
      <c r="C33" s="39"/>
      <c r="D33" s="39"/>
      <c r="E33" s="31"/>
      <c r="F33" s="54"/>
      <c r="G33" s="31"/>
      <c r="H33" s="31"/>
      <c r="I33" s="31"/>
      <c r="J33" s="31"/>
      <c r="K33" s="31"/>
      <c r="L33" s="39"/>
      <c r="M33" s="39"/>
      <c r="N33" s="39"/>
      <c r="O33" s="31"/>
      <c r="P33" s="54"/>
      <c r="Q33" s="31"/>
      <c r="R33" s="31"/>
      <c r="S33" s="31"/>
      <c r="T33" s="31"/>
      <c r="U33" s="39"/>
      <c r="V33" s="39"/>
      <c r="W33" s="39"/>
      <c r="X33" s="31"/>
      <c r="Y33" s="39"/>
      <c r="Z33" s="31"/>
      <c r="AA33" s="31"/>
      <c r="AB33" s="31"/>
      <c r="AC33" s="31"/>
      <c r="AD33" s="39"/>
      <c r="AE33" s="39"/>
      <c r="AF33" s="39"/>
      <c r="AG33" s="31"/>
      <c r="AH33" s="39"/>
      <c r="AI33" s="31"/>
      <c r="AJ33" s="17"/>
      <c r="AK33" s="17"/>
      <c r="AL33" s="31"/>
      <c r="AM33" s="17"/>
      <c r="AN33" s="17"/>
      <c r="AO33" s="17"/>
      <c r="AP33" s="17"/>
      <c r="AQ33" s="31"/>
      <c r="AR33" s="17"/>
      <c r="AS33" s="17"/>
      <c r="AT33" s="31"/>
      <c r="AU33" s="17"/>
      <c r="AV33" s="17"/>
      <c r="AW33" s="17"/>
      <c r="AX33" s="17"/>
      <c r="AY33" s="31"/>
      <c r="AZ33" s="31"/>
      <c r="BA33" s="31"/>
      <c r="BB33" s="28"/>
      <c r="BC33" s="28"/>
      <c r="BD33" s="28"/>
      <c r="BE33" s="28"/>
    </row>
    <row r="34" spans="1:167" s="45" customFormat="1">
      <c r="A34" s="18" t="s">
        <v>22</v>
      </c>
      <c r="B34" s="31">
        <v>-15.781000000000001</v>
      </c>
      <c r="C34" s="31">
        <v>-2.177</v>
      </c>
      <c r="D34" s="31">
        <v>0</v>
      </c>
      <c r="E34" s="31">
        <v>-6.4310000000000027</v>
      </c>
      <c r="F34" s="53"/>
      <c r="G34" s="31">
        <v>5.8949999999999996</v>
      </c>
      <c r="H34" s="31">
        <v>-0.48899999999999999</v>
      </c>
      <c r="I34" s="31">
        <v>0</v>
      </c>
      <c r="J34" s="31">
        <v>81.523999999999987</v>
      </c>
      <c r="K34" s="31">
        <v>-1.6300000000000012</v>
      </c>
      <c r="L34" s="31">
        <v>-13.211</v>
      </c>
      <c r="M34" s="31">
        <v>-1.1890000000000001</v>
      </c>
      <c r="N34" s="31">
        <v>0</v>
      </c>
      <c r="O34" s="31">
        <v>-13.27</v>
      </c>
      <c r="P34" s="53"/>
      <c r="Q34" s="31">
        <v>2.0110000000000001</v>
      </c>
      <c r="R34" s="31">
        <v>-0.56499999999999995</v>
      </c>
      <c r="S34" s="31">
        <v>0</v>
      </c>
      <c r="T34" s="31">
        <v>-17.196999999999999</v>
      </c>
      <c r="U34" s="31">
        <v>-5.1890000000000001</v>
      </c>
      <c r="V34" s="31">
        <v>-1.4770000000000001</v>
      </c>
      <c r="W34" s="31">
        <v>0</v>
      </c>
      <c r="X34" s="31">
        <v>1.3260000000000007</v>
      </c>
      <c r="Y34" s="15"/>
      <c r="Z34" s="55">
        <v>1.9950000000000001</v>
      </c>
      <c r="AA34" s="31">
        <v>-6.8000000000000005E-2</v>
      </c>
      <c r="AB34" s="31">
        <v>0</v>
      </c>
      <c r="AC34" s="31">
        <v>30.59</v>
      </c>
      <c r="AD34" s="31">
        <v>5.5289999999999999</v>
      </c>
      <c r="AE34" s="31">
        <v>-1.7390000000000001</v>
      </c>
      <c r="AF34" s="31">
        <v>0</v>
      </c>
      <c r="AG34" s="31">
        <v>9.8279999999999994</v>
      </c>
      <c r="AH34" s="15"/>
      <c r="AI34" s="31">
        <v>-4.8369999999999997</v>
      </c>
      <c r="AJ34" s="31">
        <v>0.62</v>
      </c>
      <c r="AK34" s="31">
        <v>0</v>
      </c>
      <c r="AL34" s="31">
        <v>-4.2169999999999996</v>
      </c>
      <c r="AM34" s="31">
        <v>-2.0779999999999998</v>
      </c>
      <c r="AN34" s="31">
        <v>-1.29</v>
      </c>
      <c r="AO34" s="31">
        <v>-0.29799999999999999</v>
      </c>
      <c r="AP34" s="31">
        <v>0</v>
      </c>
      <c r="AQ34" s="31">
        <v>-36.270999999999994</v>
      </c>
      <c r="AR34" s="31">
        <v>-4.7430000000000003</v>
      </c>
      <c r="AS34" s="31">
        <v>0</v>
      </c>
      <c r="AT34" s="31">
        <v>-4.7430000000000003</v>
      </c>
      <c r="AU34" s="31">
        <v>-3.25</v>
      </c>
      <c r="AV34" s="31">
        <v>-0.99399999999999999</v>
      </c>
      <c r="AW34" s="31">
        <v>-0.19500000000000001</v>
      </c>
      <c r="AX34" s="31">
        <v>0</v>
      </c>
      <c r="AY34" s="31">
        <v>-41.134</v>
      </c>
      <c r="AZ34" s="31">
        <v>43.920999999999999</v>
      </c>
      <c r="BA34" s="31">
        <v>44.094000000000001</v>
      </c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</row>
    <row r="35" spans="1:167">
      <c r="A35" s="18"/>
      <c r="B35" s="39"/>
      <c r="C35" s="39"/>
      <c r="D35" s="39"/>
      <c r="E35" s="31"/>
      <c r="F35" s="54"/>
      <c r="G35" s="31"/>
      <c r="H35" s="31"/>
      <c r="I35" s="31"/>
      <c r="J35" s="31"/>
      <c r="K35" s="31"/>
      <c r="L35" s="39"/>
      <c r="M35" s="39"/>
      <c r="N35" s="39"/>
      <c r="O35" s="31"/>
      <c r="P35" s="54"/>
      <c r="Q35" s="31"/>
      <c r="R35" s="31"/>
      <c r="S35" s="31"/>
      <c r="T35" s="31"/>
      <c r="U35" s="39"/>
      <c r="V35" s="39"/>
      <c r="W35" s="39"/>
      <c r="X35" s="31"/>
      <c r="Y35" s="39"/>
      <c r="Z35" s="31"/>
      <c r="AA35" s="31"/>
      <c r="AB35" s="31"/>
      <c r="AC35" s="31"/>
      <c r="AD35" s="39"/>
      <c r="AE35" s="39"/>
      <c r="AF35" s="39"/>
      <c r="AG35" s="31"/>
      <c r="AH35" s="39"/>
      <c r="AI35" s="31"/>
      <c r="AJ35" s="17"/>
      <c r="AK35" s="17"/>
      <c r="AL35" s="31"/>
      <c r="AM35" s="17"/>
      <c r="AN35" s="17"/>
      <c r="AO35" s="17"/>
      <c r="AP35" s="17"/>
      <c r="AQ35" s="31"/>
      <c r="AR35" s="17"/>
      <c r="AS35" s="17"/>
      <c r="AT35" s="31"/>
      <c r="AU35" s="17"/>
      <c r="AV35" s="17"/>
      <c r="AW35" s="17"/>
      <c r="AX35" s="17"/>
      <c r="AY35" s="31"/>
      <c r="AZ35" s="31"/>
      <c r="BA35" s="31"/>
      <c r="BB35" s="28"/>
      <c r="BC35" s="28"/>
      <c r="BD35" s="28"/>
      <c r="BE35" s="28"/>
    </row>
    <row r="36" spans="1:167">
      <c r="A36" s="66" t="s">
        <v>0</v>
      </c>
      <c r="B36" s="67">
        <v>23.686</v>
      </c>
      <c r="C36" s="67">
        <v>3.3030000000000075</v>
      </c>
      <c r="D36" s="67">
        <v>-26.988999999999979</v>
      </c>
      <c r="E36" s="67">
        <v>2.8520000000001655</v>
      </c>
      <c r="F36" s="68"/>
      <c r="G36" s="67">
        <v>39.305000000000106</v>
      </c>
      <c r="H36" s="67">
        <v>0.93699999999999994</v>
      </c>
      <c r="I36" s="67">
        <v>-0.93699999999999994</v>
      </c>
      <c r="J36" s="67">
        <v>-65.605000000000018</v>
      </c>
      <c r="K36" s="67">
        <v>128.55599999999987</v>
      </c>
      <c r="L36" s="67">
        <v>19.831999999999987</v>
      </c>
      <c r="M36" s="67">
        <v>1.8040000000000016</v>
      </c>
      <c r="N36" s="67">
        <v>-21.635999999999981</v>
      </c>
      <c r="O36" s="67">
        <v>20.534999999999769</v>
      </c>
      <c r="P36" s="68"/>
      <c r="Q36" s="67">
        <v>32.973999999999926</v>
      </c>
      <c r="R36" s="67">
        <v>1.128000000000001</v>
      </c>
      <c r="S36" s="67">
        <v>-1.1280000000000001</v>
      </c>
      <c r="T36" s="67">
        <v>113.8059999999996</v>
      </c>
      <c r="U36" s="67">
        <v>7.8000000000000185</v>
      </c>
      <c r="V36" s="67">
        <v>2.2369999999999983</v>
      </c>
      <c r="W36" s="67">
        <v>-10.036000000000001</v>
      </c>
      <c r="X36" s="67">
        <v>0.80299999999968996</v>
      </c>
      <c r="Y36" s="68"/>
      <c r="Z36" s="69">
        <v>9.7100000000000826</v>
      </c>
      <c r="AA36" s="67">
        <v>0.23699999999999971</v>
      </c>
      <c r="AB36" s="67">
        <v>-0.23699999999999971</v>
      </c>
      <c r="AC36" s="67">
        <v>-6.7449999999996848</v>
      </c>
      <c r="AD36" s="67">
        <v>-8.3349999999999795</v>
      </c>
      <c r="AE36" s="67">
        <v>2.6169999999999982</v>
      </c>
      <c r="AF36" s="67">
        <v>5.7180000000000009</v>
      </c>
      <c r="AG36" s="67">
        <v>-40.714999999999883</v>
      </c>
      <c r="AH36" s="68"/>
      <c r="AI36" s="67">
        <v>-16.891999999999808</v>
      </c>
      <c r="AJ36" s="67">
        <v>-13.065000000000021</v>
      </c>
      <c r="AK36" s="67">
        <v>-17.730000000000008</v>
      </c>
      <c r="AL36" s="67">
        <v>-16.892000000000138</v>
      </c>
      <c r="AM36" s="67">
        <v>-1.6169999999999913</v>
      </c>
      <c r="AN36" s="67">
        <v>2.0210000000000017</v>
      </c>
      <c r="AO36" s="67">
        <v>0.57199999999999962</v>
      </c>
      <c r="AP36" s="67">
        <v>29.818999999999999</v>
      </c>
      <c r="AQ36" s="67">
        <v>11.66600000000021</v>
      </c>
      <c r="AR36" s="67">
        <v>20.510000000000034</v>
      </c>
      <c r="AS36" s="67">
        <v>-0.95499999999998941</v>
      </c>
      <c r="AT36" s="67">
        <v>20.510000000000218</v>
      </c>
      <c r="AU36" s="67">
        <v>5.2039999999999988</v>
      </c>
      <c r="AV36" s="67">
        <v>1.7179999999999997</v>
      </c>
      <c r="AW36" s="67">
        <v>0.43099999999999977</v>
      </c>
      <c r="AX36" s="67">
        <v>-6.3989999999999974</v>
      </c>
      <c r="AY36" s="67">
        <v>68.830000000000055</v>
      </c>
      <c r="AZ36" s="67">
        <v>-92.73100000000008</v>
      </c>
      <c r="BA36" s="67">
        <v>-76.665000000000077</v>
      </c>
      <c r="BB36" s="28"/>
      <c r="BC36" s="28"/>
      <c r="BD36" s="28"/>
      <c r="BE36" s="28"/>
    </row>
    <row r="37" spans="1:167">
      <c r="A37" s="61"/>
      <c r="B37" s="28"/>
      <c r="C37" s="28"/>
      <c r="E37" s="62"/>
      <c r="F37" s="63"/>
      <c r="G37" s="28"/>
      <c r="H37" s="19"/>
      <c r="I37" s="19"/>
      <c r="J37" s="31"/>
      <c r="K37" s="31"/>
      <c r="L37" s="28"/>
      <c r="M37" s="28"/>
      <c r="O37" s="62"/>
      <c r="P37" s="63"/>
      <c r="Q37" s="28"/>
      <c r="R37" s="19"/>
      <c r="S37" s="19"/>
      <c r="T37" s="19"/>
      <c r="U37" s="28"/>
      <c r="V37" s="28"/>
      <c r="X37" s="62"/>
      <c r="Y37" s="28"/>
      <c r="Z37" s="28"/>
      <c r="AA37" s="19"/>
      <c r="AB37" s="19"/>
      <c r="AC37" s="19"/>
      <c r="AD37" s="28"/>
      <c r="AE37" s="28"/>
      <c r="AG37" s="62"/>
      <c r="AH37" s="28"/>
      <c r="AI37" s="28"/>
      <c r="AJ37" s="19"/>
      <c r="AK37" s="19"/>
      <c r="AL37" s="28"/>
      <c r="AM37" s="19"/>
      <c r="AN37" s="19"/>
      <c r="AO37" s="19"/>
      <c r="AP37" s="19"/>
      <c r="AQ37" s="19"/>
      <c r="AR37" s="19"/>
      <c r="AS37" s="19"/>
      <c r="AT37" s="28"/>
      <c r="AU37" s="19"/>
      <c r="AV37" s="19"/>
      <c r="AW37" s="19"/>
      <c r="AX37" s="19"/>
      <c r="AY37" s="19"/>
      <c r="AZ37" s="28"/>
      <c r="BA37" s="28"/>
      <c r="BB37" s="28"/>
      <c r="BC37" s="28"/>
      <c r="BD37" s="28"/>
      <c r="BE37" s="28"/>
    </row>
    <row r="38" spans="1:167">
      <c r="A38" s="3"/>
      <c r="B38" s="16"/>
      <c r="C38" s="16"/>
      <c r="D38" s="16"/>
      <c r="E38" s="16"/>
      <c r="F38" s="63"/>
      <c r="G38" s="16"/>
      <c r="H38" s="64"/>
      <c r="I38" s="64"/>
      <c r="J38" s="31"/>
      <c r="K38" s="31"/>
      <c r="L38" s="16"/>
      <c r="M38" s="16"/>
      <c r="N38" s="16"/>
      <c r="O38" s="16"/>
      <c r="P38" s="63"/>
      <c r="Q38" s="16"/>
      <c r="R38" s="64"/>
      <c r="S38" s="64"/>
      <c r="T38" s="64"/>
      <c r="U38" s="16"/>
      <c r="V38" s="16"/>
      <c r="W38" s="16"/>
      <c r="X38" s="16"/>
      <c r="Y38" s="28"/>
      <c r="Z38" s="16"/>
      <c r="AA38" s="64"/>
      <c r="AB38" s="64"/>
      <c r="AC38" s="64"/>
      <c r="AD38" s="16"/>
      <c r="AE38" s="16"/>
      <c r="AF38" s="16"/>
      <c r="AG38" s="16"/>
      <c r="AH38" s="28"/>
      <c r="AI38" s="16"/>
      <c r="AJ38" s="16"/>
      <c r="AK38" s="16"/>
      <c r="AL38" s="16"/>
      <c r="AM38" s="64"/>
      <c r="AN38" s="64"/>
      <c r="AO38" s="64"/>
      <c r="AP38" s="64"/>
      <c r="AQ38" s="64"/>
      <c r="AR38" s="16"/>
      <c r="AS38" s="16"/>
      <c r="AT38" s="16"/>
      <c r="AU38" s="64"/>
      <c r="AV38" s="64"/>
      <c r="AW38" s="64"/>
      <c r="AX38" s="64"/>
      <c r="AY38" s="64"/>
      <c r="AZ38" s="16"/>
      <c r="BA38" s="16"/>
      <c r="BB38" s="28"/>
      <c r="BC38" s="28"/>
    </row>
    <row r="39" spans="1:167">
      <c r="A39" s="27"/>
      <c r="B39" s="44"/>
      <c r="C39" s="44"/>
      <c r="D39" s="16"/>
      <c r="E39" s="44"/>
      <c r="G39" s="44"/>
      <c r="H39" s="44"/>
      <c r="I39" s="44"/>
      <c r="J39" s="44"/>
      <c r="K39" s="44"/>
    </row>
    <row r="40" spans="1:167">
      <c r="B40" s="44"/>
      <c r="C40" s="44"/>
      <c r="D40" s="16"/>
      <c r="E40" s="44"/>
      <c r="G40" s="44"/>
      <c r="H40" s="44"/>
      <c r="I40" s="44"/>
      <c r="J40" s="44"/>
      <c r="K40" s="44"/>
    </row>
    <row r="41" spans="1:167">
      <c r="B41" s="44"/>
      <c r="C41" s="44"/>
      <c r="D41" s="16"/>
      <c r="E41" s="44"/>
      <c r="G41" s="44"/>
      <c r="H41" s="44"/>
      <c r="I41" s="44"/>
      <c r="J41" s="44"/>
      <c r="K41" s="44"/>
    </row>
  </sheetData>
  <mergeCells count="11">
    <mergeCell ref="A1:BA1"/>
    <mergeCell ref="A3:A4"/>
    <mergeCell ref="BC4:BD5"/>
    <mergeCell ref="J3:J4"/>
    <mergeCell ref="K3:K4"/>
    <mergeCell ref="T3:T4"/>
    <mergeCell ref="AC3:AC4"/>
    <mergeCell ref="AQ3:AQ4"/>
    <mergeCell ref="AY3:AY4"/>
    <mergeCell ref="AZ3:AZ4"/>
    <mergeCell ref="BA3:BA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A2" sqref="A2"/>
    </sheetView>
  </sheetViews>
  <sheetFormatPr defaultRowHeight="11.25"/>
  <cols>
    <col min="1" max="1" width="38.140625" style="41" bestFit="1" customWidth="1"/>
    <col min="2" max="2" width="9" style="33" bestFit="1" customWidth="1"/>
    <col min="3" max="5" width="7.28515625" style="33" bestFit="1" customWidth="1"/>
    <col min="6" max="7" width="7.28515625" style="41" bestFit="1" customWidth="1"/>
    <col min="8" max="16384" width="9.140625" style="41"/>
  </cols>
  <sheetData>
    <row r="1" spans="1:12" ht="12.75">
      <c r="A1" s="89" t="s">
        <v>91</v>
      </c>
      <c r="B1" s="89"/>
      <c r="C1" s="89"/>
      <c r="D1" s="89"/>
      <c r="E1" s="89"/>
      <c r="F1" s="89"/>
      <c r="G1" s="89"/>
      <c r="H1" s="89"/>
      <c r="I1" s="89"/>
    </row>
    <row r="3" spans="1:12" s="87" customFormat="1" ht="11.25" customHeight="1">
      <c r="A3" s="84" t="s">
        <v>56</v>
      </c>
      <c r="B3" s="85" t="s">
        <v>85</v>
      </c>
      <c r="C3" s="85" t="s">
        <v>86</v>
      </c>
      <c r="D3" s="85" t="s">
        <v>87</v>
      </c>
      <c r="E3" s="85" t="s">
        <v>88</v>
      </c>
      <c r="F3" s="85" t="s">
        <v>89</v>
      </c>
      <c r="G3" s="85" t="s">
        <v>90</v>
      </c>
      <c r="H3" s="86">
        <v>2009</v>
      </c>
      <c r="I3" s="86">
        <v>2008</v>
      </c>
      <c r="K3" s="83"/>
      <c r="L3" s="83"/>
    </row>
    <row r="4" spans="1:12" ht="3.95" customHeight="1">
      <c r="A4" s="10"/>
      <c r="K4" s="83"/>
      <c r="L4" s="83"/>
    </row>
    <row r="5" spans="1:12" s="32" customFormat="1">
      <c r="A5" s="11" t="s">
        <v>57</v>
      </c>
      <c r="B5" s="13"/>
      <c r="C5" s="13"/>
      <c r="D5" s="13"/>
      <c r="E5" s="13"/>
    </row>
    <row r="6" spans="1:12">
      <c r="A6" s="10" t="s">
        <v>7</v>
      </c>
      <c r="B6" s="37">
        <v>617.46500000000003</v>
      </c>
      <c r="C6" s="37">
        <v>412.17</v>
      </c>
      <c r="D6" s="37">
        <v>280.30599999999998</v>
      </c>
      <c r="E6" s="37">
        <v>418.87900000000002</v>
      </c>
      <c r="F6" s="37">
        <v>173.11699999999999</v>
      </c>
      <c r="G6" s="37">
        <v>328.86500000000001</v>
      </c>
      <c r="H6" s="37">
        <v>192.40899999999999</v>
      </c>
      <c r="I6" s="37">
        <v>35.497</v>
      </c>
    </row>
    <row r="7" spans="1:12">
      <c r="A7" s="10" t="s">
        <v>6</v>
      </c>
      <c r="B7" s="37">
        <v>497.62299999999999</v>
      </c>
      <c r="C7" s="37">
        <v>450.97899999999998</v>
      </c>
      <c r="D7" s="37">
        <v>491.28800000000001</v>
      </c>
      <c r="E7" s="37">
        <v>126.38500000000001</v>
      </c>
      <c r="F7" s="37">
        <v>74.956999999999994</v>
      </c>
      <c r="G7" s="37">
        <v>46.731999999999999</v>
      </c>
      <c r="H7" s="37">
        <v>39.209000000000003</v>
      </c>
      <c r="I7" s="37">
        <v>50.783000000000001</v>
      </c>
    </row>
    <row r="8" spans="1:12" s="6" customFormat="1">
      <c r="A8" s="75" t="s">
        <v>16</v>
      </c>
      <c r="B8" s="37">
        <v>435.22500000000002</v>
      </c>
      <c r="C8" s="37">
        <v>618.27599999999995</v>
      </c>
      <c r="D8" s="37">
        <v>530.62</v>
      </c>
      <c r="E8" s="37">
        <v>486.47399999999999</v>
      </c>
      <c r="F8" s="37">
        <v>1927.828</v>
      </c>
      <c r="G8" s="37">
        <v>1524.671</v>
      </c>
      <c r="H8" s="37">
        <v>1188.634</v>
      </c>
      <c r="I8" s="37">
        <v>996.68899999999996</v>
      </c>
    </row>
    <row r="9" spans="1:12" s="6" customFormat="1">
      <c r="A9" s="75" t="s">
        <v>21</v>
      </c>
      <c r="B9" s="37">
        <v>1353.0920000000001</v>
      </c>
      <c r="C9" s="37">
        <v>1472.7380000000001</v>
      </c>
      <c r="D9" s="37">
        <v>1251.3620000000001</v>
      </c>
      <c r="E9" s="37">
        <v>1068.7619999999999</v>
      </c>
      <c r="F9" s="37">
        <v>1264.6569999999999</v>
      </c>
      <c r="G9" s="37">
        <v>849.79899999999998</v>
      </c>
      <c r="H9" s="37">
        <v>518.55100000000004</v>
      </c>
      <c r="I9" s="37">
        <v>380.81900000000002</v>
      </c>
    </row>
    <row r="10" spans="1:12" s="6" customFormat="1">
      <c r="A10" s="75" t="s">
        <v>17</v>
      </c>
      <c r="B10" s="37">
        <v>86.152000000000001</v>
      </c>
      <c r="C10" s="37">
        <v>93.22</v>
      </c>
      <c r="D10" s="37">
        <v>108.895</v>
      </c>
      <c r="E10" s="37">
        <v>73.625</v>
      </c>
      <c r="F10" s="37">
        <v>42.600999999999999</v>
      </c>
      <c r="G10" s="37">
        <v>36.018000000000001</v>
      </c>
      <c r="H10" s="37">
        <v>18.643000000000001</v>
      </c>
      <c r="I10" s="37">
        <v>20.498000000000001</v>
      </c>
    </row>
    <row r="11" spans="1:12" s="6" customFormat="1">
      <c r="A11" s="75" t="s">
        <v>15</v>
      </c>
      <c r="B11" s="37">
        <v>334.34399999999999</v>
      </c>
      <c r="C11" s="37">
        <v>295.59500000000003</v>
      </c>
      <c r="D11" s="37">
        <v>218.554</v>
      </c>
      <c r="E11" s="37">
        <v>208.50299999999999</v>
      </c>
      <c r="F11" s="37">
        <v>24.608000000000001</v>
      </c>
      <c r="G11" s="37">
        <v>46.524000000000001</v>
      </c>
      <c r="H11" s="37">
        <v>29.553000000000001</v>
      </c>
      <c r="I11" s="37">
        <v>19.399000000000001</v>
      </c>
    </row>
    <row r="12" spans="1:12" s="6" customFormat="1">
      <c r="A12" s="75" t="s">
        <v>14</v>
      </c>
      <c r="B12" s="37">
        <v>36.613999999999997</v>
      </c>
      <c r="C12" s="37">
        <v>52.944000000000003</v>
      </c>
      <c r="D12" s="37">
        <v>40.965000000000003</v>
      </c>
      <c r="E12" s="37">
        <v>37.950000000000003</v>
      </c>
      <c r="F12" s="37">
        <v>59.359000000000002</v>
      </c>
      <c r="G12" s="37">
        <v>62.975999999999999</v>
      </c>
      <c r="H12" s="37">
        <v>24.172000000000001</v>
      </c>
      <c r="I12" s="37">
        <v>16.683</v>
      </c>
    </row>
    <row r="13" spans="1:12" s="8" customFormat="1">
      <c r="A13" s="76" t="s">
        <v>41</v>
      </c>
      <c r="B13" s="35">
        <f t="shared" ref="B13" si="0">SUM(B6:B12)</f>
        <v>3360.5150000000003</v>
      </c>
      <c r="C13" s="35">
        <f t="shared" ref="C13:G13" si="1">SUM(C6:C12)</f>
        <v>3395.922</v>
      </c>
      <c r="D13" s="35">
        <f t="shared" si="1"/>
        <v>2921.9900000000002</v>
      </c>
      <c r="E13" s="35">
        <f t="shared" si="1"/>
        <v>2420.578</v>
      </c>
      <c r="F13" s="35">
        <f t="shared" si="1"/>
        <v>3567.1270000000004</v>
      </c>
      <c r="G13" s="35">
        <f t="shared" si="1"/>
        <v>2895.585</v>
      </c>
      <c r="H13" s="35">
        <f t="shared" ref="H13:I13" si="2">SUM(H6:H12)</f>
        <v>2011.171</v>
      </c>
      <c r="I13" s="35">
        <f t="shared" si="2"/>
        <v>1520.3679999999999</v>
      </c>
    </row>
    <row r="14" spans="1:12" ht="3.95" customHeight="1">
      <c r="A14" s="10"/>
      <c r="B14" s="37"/>
      <c r="C14" s="37"/>
      <c r="D14" s="37"/>
      <c r="E14" s="37"/>
    </row>
    <row r="15" spans="1:12" s="32" customFormat="1">
      <c r="A15" s="11" t="s">
        <v>58</v>
      </c>
      <c r="B15" s="37"/>
      <c r="C15" s="37"/>
      <c r="D15" s="37"/>
      <c r="E15" s="37"/>
    </row>
    <row r="16" spans="1:12" s="32" customFormat="1">
      <c r="A16" s="10" t="s">
        <v>6</v>
      </c>
      <c r="B16" s="37">
        <v>46.728000000000002</v>
      </c>
      <c r="C16" s="37">
        <v>0</v>
      </c>
      <c r="D16" s="37">
        <v>0</v>
      </c>
      <c r="E16" s="37">
        <v>0</v>
      </c>
      <c r="F16" s="37">
        <v>43.267000000000003</v>
      </c>
      <c r="G16" s="37">
        <v>31.951000000000001</v>
      </c>
      <c r="H16" s="37">
        <v>23.971</v>
      </c>
      <c r="I16" s="37">
        <v>0</v>
      </c>
    </row>
    <row r="17" spans="1:9">
      <c r="A17" s="10" t="s">
        <v>16</v>
      </c>
      <c r="B17" s="37">
        <v>2.5950000000000002</v>
      </c>
      <c r="C17" s="37">
        <v>5.0199999999999996</v>
      </c>
      <c r="D17" s="37">
        <v>4.6829999999999998</v>
      </c>
      <c r="E17" s="37">
        <v>0.39800000000000002</v>
      </c>
      <c r="F17" s="37">
        <v>9.407</v>
      </c>
      <c r="G17" s="37">
        <v>18.713999999999999</v>
      </c>
      <c r="H17" s="37">
        <v>24.777000000000001</v>
      </c>
      <c r="I17" s="37">
        <v>34.395000000000003</v>
      </c>
    </row>
    <row r="18" spans="1:9">
      <c r="A18" s="10" t="s">
        <v>10</v>
      </c>
      <c r="B18" s="37">
        <v>229.34700000000001</v>
      </c>
      <c r="C18" s="37">
        <v>146.447</v>
      </c>
      <c r="D18" s="37">
        <v>139.42699999999999</v>
      </c>
      <c r="E18" s="37">
        <v>148.30099999999999</v>
      </c>
      <c r="F18" s="37">
        <v>178.90700000000001</v>
      </c>
      <c r="G18" s="37">
        <v>168.22499999999999</v>
      </c>
      <c r="H18" s="37">
        <v>162.49</v>
      </c>
      <c r="I18" s="37">
        <v>121.039</v>
      </c>
    </row>
    <row r="19" spans="1:9">
      <c r="A19" s="10" t="s">
        <v>15</v>
      </c>
      <c r="B19" s="37">
        <v>177.29499999999999</v>
      </c>
      <c r="C19" s="37">
        <v>106.477</v>
      </c>
      <c r="D19" s="37">
        <v>158.761</v>
      </c>
      <c r="E19" s="37">
        <v>137.36500000000001</v>
      </c>
      <c r="F19" s="37">
        <v>31.042000000000002</v>
      </c>
      <c r="G19" s="37">
        <v>10.244999999999999</v>
      </c>
      <c r="H19" s="37">
        <v>0</v>
      </c>
      <c r="I19" s="37">
        <v>0</v>
      </c>
    </row>
    <row r="20" spans="1:9">
      <c r="A20" s="10" t="s">
        <v>61</v>
      </c>
      <c r="B20" s="37">
        <v>248.45</v>
      </c>
      <c r="C20" s="37">
        <v>209.648</v>
      </c>
      <c r="D20" s="37">
        <v>170.08</v>
      </c>
      <c r="E20" s="37">
        <v>129.34800000000001</v>
      </c>
      <c r="F20" s="37">
        <v>88.968999999999994</v>
      </c>
      <c r="G20" s="37">
        <v>0</v>
      </c>
      <c r="H20" s="37">
        <v>0</v>
      </c>
      <c r="I20" s="37">
        <v>0</v>
      </c>
    </row>
    <row r="21" spans="1:9">
      <c r="A21" s="10" t="s">
        <v>14</v>
      </c>
      <c r="B21" s="37">
        <v>54.290999999999997</v>
      </c>
      <c r="C21" s="37">
        <v>51.972999999999999</v>
      </c>
      <c r="D21" s="37">
        <v>45.402000000000001</v>
      </c>
      <c r="E21" s="37">
        <v>39.564999999999998</v>
      </c>
      <c r="F21" s="37">
        <v>19.789000000000001</v>
      </c>
      <c r="G21" s="37">
        <v>69.599999999999994</v>
      </c>
      <c r="H21" s="37">
        <v>27.103999999999999</v>
      </c>
      <c r="I21" s="37">
        <v>19.681000000000001</v>
      </c>
    </row>
    <row r="22" spans="1:9">
      <c r="A22" s="10" t="s">
        <v>67</v>
      </c>
      <c r="B22" s="37">
        <v>384.02499999999998</v>
      </c>
      <c r="C22" s="37">
        <v>319.60399999999998</v>
      </c>
      <c r="D22" s="37">
        <v>251.74700000000001</v>
      </c>
      <c r="E22" s="37">
        <v>222.89400000000001</v>
      </c>
      <c r="F22" s="37">
        <v>0</v>
      </c>
      <c r="G22" s="37">
        <v>0</v>
      </c>
      <c r="H22" s="37">
        <v>0</v>
      </c>
      <c r="I22" s="37">
        <v>0</v>
      </c>
    </row>
    <row r="23" spans="1:9">
      <c r="A23" s="10" t="s">
        <v>13</v>
      </c>
      <c r="B23" s="37">
        <v>578.57100000000003</v>
      </c>
      <c r="C23" s="37">
        <v>566.19299999999998</v>
      </c>
      <c r="D23" s="37">
        <v>540.44399999999996</v>
      </c>
      <c r="E23" s="37">
        <v>573.95699999999999</v>
      </c>
      <c r="F23" s="37">
        <v>489.93799999999999</v>
      </c>
      <c r="G23" s="37">
        <v>358.84100000000001</v>
      </c>
      <c r="H23" s="74">
        <v>297.791</v>
      </c>
      <c r="I23" s="37">
        <v>310.68</v>
      </c>
    </row>
    <row r="24" spans="1:9">
      <c r="A24" s="10" t="s">
        <v>12</v>
      </c>
      <c r="B24" s="37">
        <v>506.72</v>
      </c>
      <c r="C24" s="37">
        <v>488.75299999999999</v>
      </c>
      <c r="D24" s="37">
        <v>481.37</v>
      </c>
      <c r="E24" s="37">
        <v>435.33800000000002</v>
      </c>
      <c r="F24" s="37">
        <v>448.90800000000002</v>
      </c>
      <c r="G24" s="37">
        <v>374.61900000000003</v>
      </c>
      <c r="H24" s="74">
        <v>86.664000000000001</v>
      </c>
      <c r="I24" s="37">
        <v>90.287999999999997</v>
      </c>
    </row>
    <row r="25" spans="1:9" s="32" customFormat="1">
      <c r="A25" s="9" t="s">
        <v>59</v>
      </c>
      <c r="B25" s="35">
        <f t="shared" ref="B25:G25" si="3">SUM(B16:B24)</f>
        <v>2228.0219999999999</v>
      </c>
      <c r="C25" s="35">
        <f t="shared" si="3"/>
        <v>1894.1149999999998</v>
      </c>
      <c r="D25" s="35">
        <f t="shared" si="3"/>
        <v>1791.9140000000002</v>
      </c>
      <c r="E25" s="35">
        <f t="shared" si="3"/>
        <v>1687.1659999999999</v>
      </c>
      <c r="F25" s="35">
        <f t="shared" si="3"/>
        <v>1310.2269999999999</v>
      </c>
      <c r="G25" s="35">
        <f t="shared" si="3"/>
        <v>1032.1950000000002</v>
      </c>
      <c r="H25" s="35">
        <f t="shared" ref="H25:I25" si="4">SUM(H16:H24)</f>
        <v>622.79700000000003</v>
      </c>
      <c r="I25" s="35">
        <f t="shared" si="4"/>
        <v>576.08299999999997</v>
      </c>
    </row>
    <row r="26" spans="1:9">
      <c r="A26" s="10"/>
      <c r="B26" s="37"/>
      <c r="C26" s="37"/>
      <c r="D26" s="37"/>
      <c r="E26" s="37"/>
      <c r="F26" s="37"/>
      <c r="G26" s="37"/>
      <c r="H26" s="37"/>
      <c r="I26" s="37"/>
    </row>
    <row r="27" spans="1:9" s="32" customFormat="1">
      <c r="A27" s="9" t="s">
        <v>49</v>
      </c>
      <c r="B27" s="35">
        <f t="shared" ref="B27:G27" si="5">B13+B25</f>
        <v>5588.5370000000003</v>
      </c>
      <c r="C27" s="35">
        <f t="shared" si="5"/>
        <v>5290.0370000000003</v>
      </c>
      <c r="D27" s="35">
        <f t="shared" si="5"/>
        <v>4713.9040000000005</v>
      </c>
      <c r="E27" s="35">
        <f t="shared" si="5"/>
        <v>4107.7439999999997</v>
      </c>
      <c r="F27" s="35">
        <f t="shared" si="5"/>
        <v>4877.3540000000003</v>
      </c>
      <c r="G27" s="35">
        <f t="shared" si="5"/>
        <v>3927.78</v>
      </c>
      <c r="H27" s="35">
        <f t="shared" ref="H27:I27" si="6">H13+H25</f>
        <v>2633.9679999999998</v>
      </c>
      <c r="I27" s="35">
        <f t="shared" si="6"/>
        <v>2096.451</v>
      </c>
    </row>
    <row r="28" spans="1:9">
      <c r="A28" s="10"/>
      <c r="B28" s="37">
        <f t="shared" ref="B28:G28" si="7">B13+B25-B27</f>
        <v>0</v>
      </c>
      <c r="C28" s="37">
        <f t="shared" si="7"/>
        <v>0</v>
      </c>
      <c r="D28" s="37">
        <f t="shared" si="7"/>
        <v>0</v>
      </c>
      <c r="E28" s="37">
        <f t="shared" si="7"/>
        <v>0</v>
      </c>
      <c r="F28" s="37">
        <f t="shared" si="7"/>
        <v>0</v>
      </c>
      <c r="G28" s="37">
        <f t="shared" si="7"/>
        <v>0</v>
      </c>
    </row>
    <row r="29" spans="1:9">
      <c r="A29" s="10"/>
      <c r="B29" s="37"/>
      <c r="C29" s="37"/>
      <c r="D29" s="37"/>
      <c r="E29" s="37"/>
    </row>
    <row r="30" spans="1:9" s="87" customFormat="1">
      <c r="A30" s="12" t="s">
        <v>50</v>
      </c>
      <c r="B30" s="30" t="str">
        <f t="shared" ref="B30:E30" si="8">B3</f>
        <v>2015</v>
      </c>
      <c r="C30" s="30" t="str">
        <f t="shared" si="8"/>
        <v>2014</v>
      </c>
      <c r="D30" s="30" t="str">
        <f t="shared" si="8"/>
        <v>2013</v>
      </c>
      <c r="E30" s="30" t="str">
        <f t="shared" si="8"/>
        <v>2012</v>
      </c>
      <c r="F30" s="30">
        <v>40908</v>
      </c>
      <c r="G30" s="30">
        <v>40543</v>
      </c>
      <c r="H30" s="42">
        <v>2009</v>
      </c>
      <c r="I30" s="42">
        <v>2008</v>
      </c>
    </row>
    <row r="31" spans="1:9">
      <c r="A31" s="5"/>
      <c r="B31" s="37"/>
      <c r="C31" s="37"/>
      <c r="D31" s="37"/>
      <c r="E31" s="37"/>
    </row>
    <row r="32" spans="1:9">
      <c r="A32" s="11" t="s">
        <v>51</v>
      </c>
      <c r="B32" s="37"/>
      <c r="C32" s="37"/>
      <c r="D32" s="37"/>
      <c r="E32" s="37"/>
    </row>
    <row r="33" spans="1:10" s="46" customFormat="1">
      <c r="A33" s="75" t="s">
        <v>20</v>
      </c>
      <c r="B33" s="37">
        <v>1894.1569999999999</v>
      </c>
      <c r="C33" s="37">
        <v>1789.8979999999999</v>
      </c>
      <c r="D33" s="37">
        <v>1651.5429999999999</v>
      </c>
      <c r="E33" s="37">
        <v>1326.31</v>
      </c>
      <c r="F33" s="37">
        <v>1267.7739999999999</v>
      </c>
      <c r="G33" s="37">
        <v>1132.289</v>
      </c>
      <c r="H33" s="37">
        <v>696.048</v>
      </c>
      <c r="I33" s="37">
        <v>428.142</v>
      </c>
      <c r="J33" s="6"/>
    </row>
    <row r="34" spans="1:10">
      <c r="A34" s="10" t="s">
        <v>8</v>
      </c>
      <c r="B34" s="37">
        <v>568.35</v>
      </c>
      <c r="C34" s="37">
        <v>591.44299999999998</v>
      </c>
      <c r="D34" s="37">
        <v>425.22699999999998</v>
      </c>
      <c r="E34" s="37">
        <v>317.19799999999998</v>
      </c>
      <c r="F34" s="37">
        <v>129.67099999999999</v>
      </c>
      <c r="G34" s="37">
        <v>108.758</v>
      </c>
      <c r="H34" s="37">
        <v>168.12200000000001</v>
      </c>
      <c r="I34" s="37">
        <v>380.95800000000003</v>
      </c>
    </row>
    <row r="35" spans="1:10">
      <c r="A35" s="10" t="s">
        <v>75</v>
      </c>
      <c r="B35" s="37">
        <v>0</v>
      </c>
      <c r="C35" s="37">
        <v>0</v>
      </c>
      <c r="D35" s="37">
        <v>0</v>
      </c>
      <c r="E35" s="37">
        <v>0</v>
      </c>
      <c r="F35" s="37">
        <v>981.47799999999995</v>
      </c>
      <c r="G35" s="37">
        <v>852.68</v>
      </c>
      <c r="H35" s="37">
        <v>569.00199999999995</v>
      </c>
      <c r="I35" s="37">
        <v>439.18700000000001</v>
      </c>
    </row>
    <row r="36" spans="1:10">
      <c r="A36" s="10" t="s">
        <v>76</v>
      </c>
      <c r="B36" s="37">
        <v>0</v>
      </c>
      <c r="C36" s="37">
        <v>0</v>
      </c>
      <c r="D36" s="37">
        <v>0</v>
      </c>
      <c r="E36" s="37">
        <v>0</v>
      </c>
      <c r="F36" s="37">
        <v>436.13</v>
      </c>
      <c r="G36" s="37">
        <v>220.23</v>
      </c>
      <c r="H36" s="37">
        <v>120.535</v>
      </c>
      <c r="I36" s="37">
        <v>57.473999999999997</v>
      </c>
    </row>
    <row r="37" spans="1:10" s="6" customFormat="1">
      <c r="A37" s="75" t="s">
        <v>19</v>
      </c>
      <c r="B37" s="37">
        <f>153903/1000</f>
        <v>153.90299999999999</v>
      </c>
      <c r="C37" s="37">
        <v>167.423</v>
      </c>
      <c r="D37" s="37">
        <v>166.58500000000001</v>
      </c>
      <c r="E37" s="37">
        <v>138.255</v>
      </c>
      <c r="F37" s="37">
        <v>121.596</v>
      </c>
      <c r="G37" s="37">
        <v>116.52500000000001</v>
      </c>
      <c r="H37" s="37">
        <v>69.063999999999993</v>
      </c>
      <c r="I37" s="37">
        <v>56.896000000000001</v>
      </c>
    </row>
    <row r="38" spans="1:10" s="6" customFormat="1">
      <c r="A38" s="75" t="s">
        <v>18</v>
      </c>
      <c r="B38" s="37">
        <v>30.605</v>
      </c>
      <c r="C38" s="37">
        <v>44.594999999999999</v>
      </c>
      <c r="D38" s="37">
        <v>41.664000000000001</v>
      </c>
      <c r="E38" s="37">
        <v>47.8</v>
      </c>
      <c r="F38" s="37">
        <v>49.323999999999998</v>
      </c>
      <c r="G38" s="37">
        <v>39.438000000000002</v>
      </c>
      <c r="H38" s="37">
        <v>28.792999999999999</v>
      </c>
      <c r="I38" s="37">
        <v>38.594999999999999</v>
      </c>
    </row>
    <row r="39" spans="1:10" s="6" customFormat="1">
      <c r="A39" s="75" t="s">
        <v>17</v>
      </c>
      <c r="B39" s="37">
        <v>68.403999999999996</v>
      </c>
      <c r="C39" s="37">
        <v>80.305000000000007</v>
      </c>
      <c r="D39" s="37">
        <v>73.619</v>
      </c>
      <c r="E39" s="37">
        <v>51.12</v>
      </c>
      <c r="F39" s="37">
        <v>25.492000000000001</v>
      </c>
      <c r="G39" s="37">
        <v>21.666</v>
      </c>
      <c r="H39" s="37">
        <v>13.887</v>
      </c>
      <c r="I39" s="37">
        <v>9.4540000000000006</v>
      </c>
    </row>
    <row r="40" spans="1:10" s="6" customFormat="1">
      <c r="A40" s="75" t="s">
        <v>11</v>
      </c>
      <c r="B40" s="37">
        <v>0</v>
      </c>
      <c r="C40" s="37">
        <v>6.5039999999999996</v>
      </c>
      <c r="D40" s="37">
        <v>8.2859999999999996</v>
      </c>
      <c r="E40" s="37">
        <v>9.1280000000000001</v>
      </c>
      <c r="F40" s="37">
        <v>2.8540000000000001</v>
      </c>
      <c r="G40" s="37">
        <v>43.018999999999998</v>
      </c>
      <c r="H40" s="37">
        <v>39.052</v>
      </c>
      <c r="I40" s="37">
        <v>0.42399999999999999</v>
      </c>
    </row>
    <row r="41" spans="1:10" s="6" customFormat="1">
      <c r="A41" s="75" t="s">
        <v>5</v>
      </c>
      <c r="B41" s="37">
        <v>41.399000000000001</v>
      </c>
      <c r="C41" s="37">
        <v>37.734000000000002</v>
      </c>
      <c r="D41" s="37">
        <v>36.734000000000002</v>
      </c>
      <c r="E41" s="37">
        <v>37.103999999999999</v>
      </c>
      <c r="F41" s="37">
        <v>24.091999999999999</v>
      </c>
      <c r="G41" s="37">
        <v>25.956</v>
      </c>
      <c r="H41" s="37">
        <v>54.951000000000001</v>
      </c>
      <c r="I41" s="37">
        <v>13.946999999999999</v>
      </c>
    </row>
    <row r="42" spans="1:10" s="6" customFormat="1">
      <c r="A42" s="75" t="s">
        <v>40</v>
      </c>
      <c r="B42" s="37">
        <v>0</v>
      </c>
      <c r="C42" s="37">
        <v>18.318999999999999</v>
      </c>
      <c r="D42" s="37">
        <v>16.219000000000001</v>
      </c>
      <c r="E42" s="37">
        <v>0</v>
      </c>
      <c r="F42" s="37">
        <v>1.6619999999999999</v>
      </c>
      <c r="G42" s="37">
        <v>0</v>
      </c>
      <c r="H42" s="37">
        <v>0</v>
      </c>
      <c r="I42" s="37">
        <v>0</v>
      </c>
    </row>
    <row r="43" spans="1:10" s="6" customFormat="1">
      <c r="A43" s="75" t="s">
        <v>77</v>
      </c>
      <c r="B43" s="37">
        <v>0</v>
      </c>
      <c r="C43" s="37">
        <v>0</v>
      </c>
      <c r="D43" s="37">
        <v>0</v>
      </c>
      <c r="E43" s="37">
        <v>0</v>
      </c>
      <c r="F43" s="37">
        <v>32.463999999999999</v>
      </c>
      <c r="G43" s="37">
        <v>22.937000000000001</v>
      </c>
      <c r="H43" s="37">
        <v>23.097999999999999</v>
      </c>
      <c r="I43" s="37">
        <v>22.594000000000001</v>
      </c>
    </row>
    <row r="44" spans="1:10" s="6" customFormat="1">
      <c r="A44" s="75" t="s">
        <v>9</v>
      </c>
      <c r="B44" s="37">
        <v>117.964</v>
      </c>
      <c r="C44" s="37">
        <v>95.227000000000004</v>
      </c>
      <c r="D44" s="37">
        <v>107.714</v>
      </c>
      <c r="E44" s="37">
        <v>80.945999999999998</v>
      </c>
      <c r="F44" s="37">
        <v>94.597999999999999</v>
      </c>
      <c r="G44" s="37">
        <v>102.41</v>
      </c>
      <c r="H44" s="37">
        <v>54.744</v>
      </c>
      <c r="I44" s="37">
        <v>32.228999999999999</v>
      </c>
    </row>
    <row r="45" spans="1:10" s="8" customFormat="1">
      <c r="A45" s="76" t="s">
        <v>39</v>
      </c>
      <c r="B45" s="35">
        <f>SUM(B33:B44)</f>
        <v>2874.7819999999997</v>
      </c>
      <c r="C45" s="35">
        <f t="shared" ref="C45:G45" si="9">SUM(C33:C44)</f>
        <v>2831.4479999999994</v>
      </c>
      <c r="D45" s="35">
        <f t="shared" si="9"/>
        <v>2527.5910000000003</v>
      </c>
      <c r="E45" s="35">
        <f t="shared" si="9"/>
        <v>2007.8609999999996</v>
      </c>
      <c r="F45" s="35">
        <f t="shared" si="9"/>
        <v>3167.1349999999998</v>
      </c>
      <c r="G45" s="35">
        <f t="shared" si="9"/>
        <v>2685.9079999999999</v>
      </c>
      <c r="H45" s="35">
        <f t="shared" ref="H45:I45" si="10">SUM(H33:H44)</f>
        <v>1837.2959999999998</v>
      </c>
      <c r="I45" s="35">
        <f t="shared" si="10"/>
        <v>1479.8999999999999</v>
      </c>
    </row>
    <row r="46" spans="1:10" s="8" customFormat="1">
      <c r="A46" s="77"/>
      <c r="B46" s="37"/>
      <c r="C46" s="37"/>
      <c r="D46" s="37"/>
      <c r="E46" s="37"/>
      <c r="F46" s="37"/>
      <c r="G46" s="37"/>
      <c r="H46" s="37"/>
      <c r="I46" s="37"/>
    </row>
    <row r="47" spans="1:10" s="32" customFormat="1">
      <c r="A47" s="11" t="s">
        <v>52</v>
      </c>
      <c r="B47" s="37"/>
      <c r="C47" s="37"/>
      <c r="D47" s="37"/>
      <c r="E47" s="37"/>
      <c r="F47" s="37"/>
      <c r="G47" s="37"/>
      <c r="H47" s="37"/>
      <c r="I47" s="37"/>
    </row>
    <row r="48" spans="1:10">
      <c r="A48" s="10" t="s">
        <v>8</v>
      </c>
      <c r="B48" s="37">
        <v>1254.96</v>
      </c>
      <c r="C48" s="37">
        <v>1120.184</v>
      </c>
      <c r="D48" s="37">
        <v>895.053</v>
      </c>
      <c r="E48" s="37">
        <v>918.76599999999996</v>
      </c>
      <c r="F48" s="37">
        <v>581.66399999999999</v>
      </c>
      <c r="G48" s="37">
        <v>666.11500000000001</v>
      </c>
      <c r="H48" s="37">
        <v>527.71799999999996</v>
      </c>
      <c r="I48" s="37">
        <v>439.89499999999998</v>
      </c>
    </row>
    <row r="49" spans="1:9">
      <c r="A49" s="10" t="s">
        <v>75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4.0449999999999999</v>
      </c>
      <c r="H49" s="37">
        <v>4.2859999999999996</v>
      </c>
      <c r="I49" s="37">
        <v>10.153</v>
      </c>
    </row>
    <row r="50" spans="1:9">
      <c r="A50" s="10" t="s">
        <v>11</v>
      </c>
      <c r="B50" s="37">
        <v>0</v>
      </c>
      <c r="C50" s="37">
        <v>0</v>
      </c>
      <c r="D50" s="37">
        <v>0</v>
      </c>
      <c r="E50" s="37">
        <v>1.7829999999999999</v>
      </c>
      <c r="F50" s="37">
        <v>4.3979999999999997</v>
      </c>
      <c r="G50" s="37">
        <v>6.3</v>
      </c>
      <c r="H50" s="37">
        <v>12.929</v>
      </c>
      <c r="I50" s="37">
        <v>1.486</v>
      </c>
    </row>
    <row r="51" spans="1:9">
      <c r="A51" s="10" t="s">
        <v>53</v>
      </c>
      <c r="B51" s="37">
        <v>243.41200000000001</v>
      </c>
      <c r="C51" s="37">
        <v>265.69099999999997</v>
      </c>
      <c r="D51" s="37">
        <v>245.88200000000001</v>
      </c>
      <c r="E51" s="37">
        <v>187.553</v>
      </c>
      <c r="F51" s="37">
        <v>173.404</v>
      </c>
      <c r="G51" s="37">
        <v>182.02</v>
      </c>
      <c r="H51" s="37">
        <v>26.33</v>
      </c>
      <c r="I51" s="37">
        <v>51.640999999999998</v>
      </c>
    </row>
    <row r="52" spans="1:9">
      <c r="A52" s="10" t="s">
        <v>77</v>
      </c>
      <c r="B52" s="37">
        <v>0</v>
      </c>
      <c r="C52" s="37">
        <v>0</v>
      </c>
      <c r="D52" s="37">
        <v>0</v>
      </c>
      <c r="E52" s="37">
        <v>0</v>
      </c>
      <c r="F52" s="37">
        <v>17.853000000000002</v>
      </c>
      <c r="G52" s="37">
        <v>20.757999999999999</v>
      </c>
      <c r="H52" s="37">
        <v>12.159000000000001</v>
      </c>
      <c r="I52" s="37">
        <v>9.0419999999999998</v>
      </c>
    </row>
    <row r="53" spans="1:9">
      <c r="A53" s="10" t="s">
        <v>5</v>
      </c>
      <c r="B53" s="37">
        <v>550.91</v>
      </c>
      <c r="C53" s="37">
        <v>315.86599999999999</v>
      </c>
      <c r="D53" s="37">
        <v>349.22399999999999</v>
      </c>
      <c r="E53" s="37">
        <v>375.16699999999997</v>
      </c>
      <c r="F53" s="37">
        <v>294.26100000000002</v>
      </c>
      <c r="G53" s="37">
        <v>296.06200000000001</v>
      </c>
      <c r="H53" s="37">
        <v>217.87899999999999</v>
      </c>
      <c r="I53" s="37">
        <v>17.690000000000001</v>
      </c>
    </row>
    <row r="54" spans="1:9">
      <c r="A54" s="10" t="s">
        <v>10</v>
      </c>
      <c r="B54" s="37">
        <v>0</v>
      </c>
      <c r="C54" s="37">
        <v>0</v>
      </c>
      <c r="D54" s="37">
        <v>0</v>
      </c>
      <c r="E54" s="37">
        <v>0</v>
      </c>
      <c r="F54" s="37">
        <v>10.765000000000001</v>
      </c>
      <c r="G54" s="37">
        <v>13.746</v>
      </c>
      <c r="H54" s="37">
        <v>0</v>
      </c>
      <c r="I54" s="37">
        <v>0</v>
      </c>
    </row>
    <row r="55" spans="1:9">
      <c r="A55" s="10" t="s">
        <v>9</v>
      </c>
      <c r="B55" s="37">
        <v>2.2610000000000001</v>
      </c>
      <c r="C55" s="37">
        <v>2.3809999999999998</v>
      </c>
      <c r="D55" s="37">
        <v>1.5429999999999999</v>
      </c>
      <c r="E55" s="37">
        <v>0.622</v>
      </c>
      <c r="F55" s="37">
        <v>6.9290000000000003</v>
      </c>
      <c r="G55" s="37">
        <v>5.39</v>
      </c>
      <c r="H55" s="37">
        <v>1.4339999999999999</v>
      </c>
      <c r="I55" s="37">
        <v>0</v>
      </c>
    </row>
    <row r="56" spans="1:9" s="32" customFormat="1">
      <c r="A56" s="9" t="s">
        <v>54</v>
      </c>
      <c r="B56" s="35">
        <f t="shared" ref="B56:G56" si="11">SUM(B48:B55)</f>
        <v>2051.5430000000001</v>
      </c>
      <c r="C56" s="35">
        <f t="shared" si="11"/>
        <v>1704.1220000000001</v>
      </c>
      <c r="D56" s="35">
        <f t="shared" si="11"/>
        <v>1491.7019999999998</v>
      </c>
      <c r="E56" s="35">
        <f t="shared" si="11"/>
        <v>1483.8909999999998</v>
      </c>
      <c r="F56" s="35">
        <f t="shared" si="11"/>
        <v>1089.2740000000001</v>
      </c>
      <c r="G56" s="35">
        <f t="shared" si="11"/>
        <v>1194.4360000000001</v>
      </c>
      <c r="H56" s="35">
        <f t="shared" ref="H56:I56" si="12">SUM(H48:H55)</f>
        <v>802.7349999999999</v>
      </c>
      <c r="I56" s="35">
        <f t="shared" si="12"/>
        <v>529.90700000000004</v>
      </c>
    </row>
    <row r="57" spans="1:9">
      <c r="A57" s="5"/>
      <c r="B57" s="37"/>
      <c r="C57" s="37"/>
      <c r="D57" s="37"/>
      <c r="E57" s="37"/>
      <c r="F57" s="37"/>
      <c r="G57" s="37"/>
      <c r="H57" s="37"/>
      <c r="I57" s="37"/>
    </row>
    <row r="58" spans="1:9">
      <c r="A58" s="11" t="s">
        <v>48</v>
      </c>
      <c r="B58" s="37"/>
      <c r="C58" s="37"/>
      <c r="D58" s="37"/>
      <c r="E58" s="37"/>
      <c r="F58" s="37"/>
      <c r="G58" s="37"/>
      <c r="H58" s="37"/>
      <c r="I58" s="37"/>
    </row>
    <row r="59" spans="1:9">
      <c r="A59" s="10" t="s">
        <v>4</v>
      </c>
      <c r="B59" s="37">
        <v>606.505</v>
      </c>
      <c r="C59" s="37">
        <v>606.505</v>
      </c>
      <c r="D59" s="37">
        <v>606.505</v>
      </c>
      <c r="E59" s="37">
        <v>606.505</v>
      </c>
      <c r="F59" s="37">
        <v>606.505</v>
      </c>
      <c r="G59" s="37">
        <v>43</v>
      </c>
      <c r="H59" s="37">
        <v>220</v>
      </c>
      <c r="I59" s="37">
        <v>220</v>
      </c>
    </row>
    <row r="60" spans="1:9">
      <c r="A60" s="10" t="s">
        <v>63</v>
      </c>
      <c r="B60" s="37">
        <v>14.567</v>
      </c>
      <c r="C60" s="37">
        <v>10.103</v>
      </c>
      <c r="D60" s="37">
        <v>5.64</v>
      </c>
      <c r="E60" s="37">
        <v>2.82</v>
      </c>
      <c r="F60" s="37">
        <v>0</v>
      </c>
      <c r="G60" s="37">
        <v>0</v>
      </c>
      <c r="H60" s="37">
        <v>0</v>
      </c>
      <c r="I60" s="37">
        <v>0</v>
      </c>
    </row>
    <row r="61" spans="1:9">
      <c r="A61" s="10" t="s">
        <v>80</v>
      </c>
      <c r="B61" s="37">
        <v>-9.5739999999999998</v>
      </c>
      <c r="C61" s="37">
        <v>-20.195</v>
      </c>
      <c r="D61" s="37">
        <v>-20.062999999999999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</row>
    <row r="62" spans="1:9">
      <c r="A62" s="10" t="s">
        <v>3</v>
      </c>
      <c r="B62" s="37">
        <v>16.143000000000001</v>
      </c>
      <c r="C62" s="37">
        <v>16.143000000000001</v>
      </c>
      <c r="D62" s="37">
        <v>9.7149999999999999</v>
      </c>
      <c r="E62" s="37">
        <v>4.0250000000000004</v>
      </c>
      <c r="F62" s="37">
        <v>4.0250000000000004</v>
      </c>
      <c r="G62" s="37">
        <v>3.4420000000000002</v>
      </c>
      <c r="H62" s="37">
        <v>3.4000000000000002E-2</v>
      </c>
      <c r="I62" s="37">
        <v>6.8419999999999996</v>
      </c>
    </row>
    <row r="63" spans="1:9">
      <c r="A63" s="10" t="s">
        <v>2</v>
      </c>
      <c r="B63" s="37">
        <v>36.198999999999998</v>
      </c>
      <c r="C63" s="37">
        <v>143.173</v>
      </c>
      <c r="D63" s="37">
        <v>94.457999999999998</v>
      </c>
      <c r="E63" s="37">
        <v>2.5609999999999999</v>
      </c>
      <c r="F63" s="37">
        <v>10.414999999999999</v>
      </c>
      <c r="G63" s="37">
        <v>0.99399999999999999</v>
      </c>
      <c r="H63" s="37">
        <v>0.65100000000000002</v>
      </c>
      <c r="I63" s="37">
        <v>0</v>
      </c>
    </row>
    <row r="64" spans="1:9">
      <c r="A64" s="10" t="s">
        <v>64</v>
      </c>
      <c r="B64" s="37">
        <v>-1.6279999999999999</v>
      </c>
      <c r="C64" s="37">
        <v>-1.262</v>
      </c>
      <c r="D64" s="37">
        <v>-1.6439999999999999</v>
      </c>
      <c r="E64" s="37">
        <v>8.1000000000000003E-2</v>
      </c>
      <c r="F64" s="37">
        <v>0</v>
      </c>
      <c r="G64" s="37">
        <v>0</v>
      </c>
      <c r="H64" s="37">
        <v>0</v>
      </c>
      <c r="I64" s="37">
        <v>0</v>
      </c>
    </row>
    <row r="65" spans="1:9">
      <c r="A65" s="10" t="s">
        <v>78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-226.74799999999999</v>
      </c>
      <c r="I65" s="37">
        <v>-140.19800000000001</v>
      </c>
    </row>
    <row r="66" spans="1:9">
      <c r="A66" s="10" t="s">
        <v>55</v>
      </c>
      <c r="B66" s="37">
        <f t="shared" ref="B66:D66" si="13">SUM(B59:B65)</f>
        <v>662.21199999999999</v>
      </c>
      <c r="C66" s="37">
        <f t="shared" si="13"/>
        <v>754.46699999999998</v>
      </c>
      <c r="D66" s="37">
        <f t="shared" si="13"/>
        <v>694.61099999999999</v>
      </c>
      <c r="E66" s="37">
        <v>615.99199999999996</v>
      </c>
      <c r="F66" s="37">
        <v>620.94500000000005</v>
      </c>
      <c r="G66" s="36">
        <f>SUM(G59:G65)</f>
        <v>47.436</v>
      </c>
      <c r="H66" s="36">
        <f>SUM(H59:H65)</f>
        <v>-6.0629999999999882</v>
      </c>
      <c r="I66" s="36">
        <f>SUM(I59:I65)</f>
        <v>86.644000000000005</v>
      </c>
    </row>
    <row r="67" spans="1:9" s="32" customFormat="1">
      <c r="A67" s="9" t="s">
        <v>47</v>
      </c>
      <c r="B67" s="35">
        <f t="shared" ref="B67:G67" si="14">B45+B56+B66</f>
        <v>5588.5370000000003</v>
      </c>
      <c r="C67" s="35">
        <f t="shared" si="14"/>
        <v>5290.0369999999994</v>
      </c>
      <c r="D67" s="35">
        <f t="shared" si="14"/>
        <v>4713.9040000000005</v>
      </c>
      <c r="E67" s="35">
        <f t="shared" si="14"/>
        <v>4107.7439999999997</v>
      </c>
      <c r="F67" s="35">
        <f t="shared" si="14"/>
        <v>4877.3539999999994</v>
      </c>
      <c r="G67" s="35">
        <f t="shared" si="14"/>
        <v>3927.78</v>
      </c>
      <c r="H67" s="35">
        <f t="shared" ref="H67:I67" si="15">H45+H56+H66</f>
        <v>2633.9679999999998</v>
      </c>
      <c r="I67" s="35">
        <f t="shared" si="15"/>
        <v>2096.451</v>
      </c>
    </row>
    <row r="68" spans="1:9">
      <c r="A68" s="5"/>
      <c r="B68" s="34">
        <f t="shared" ref="B68:G68" si="16">B45+B56+B66-B67</f>
        <v>0</v>
      </c>
      <c r="C68" s="34">
        <f t="shared" si="16"/>
        <v>0</v>
      </c>
      <c r="D68" s="34">
        <f t="shared" si="16"/>
        <v>0</v>
      </c>
      <c r="E68" s="34">
        <f t="shared" si="16"/>
        <v>0</v>
      </c>
      <c r="F68" s="34">
        <f t="shared" si="16"/>
        <v>0</v>
      </c>
      <c r="G68" s="34">
        <f t="shared" si="16"/>
        <v>0</v>
      </c>
    </row>
    <row r="69" spans="1:9">
      <c r="B69" s="48">
        <f>B66/B67</f>
        <v>0.11849469727050209</v>
      </c>
      <c r="C69" s="34"/>
      <c r="D69" s="34"/>
      <c r="E69" s="34"/>
      <c r="F69" s="34"/>
      <c r="G69" s="34"/>
      <c r="H69" s="34"/>
      <c r="I69" s="34"/>
    </row>
    <row r="70" spans="1:9">
      <c r="A70" s="5"/>
      <c r="B70" s="50"/>
      <c r="C70" s="34"/>
      <c r="D70" s="34"/>
      <c r="E70" s="34"/>
    </row>
    <row r="71" spans="1:9" s="32" customFormat="1">
      <c r="B71" s="36"/>
      <c r="C71" s="41"/>
      <c r="D71" s="41"/>
      <c r="E71" s="41"/>
    </row>
    <row r="72" spans="1:9">
      <c r="B72" s="36"/>
      <c r="C72" s="41"/>
      <c r="D72" s="41"/>
      <c r="E72" s="41"/>
    </row>
    <row r="73" spans="1:9">
      <c r="B73" s="51"/>
      <c r="C73" s="41"/>
      <c r="D73" s="41"/>
      <c r="E73" s="41"/>
      <c r="F73" s="49"/>
    </row>
    <row r="74" spans="1:9">
      <c r="B74" s="41"/>
      <c r="C74" s="41"/>
      <c r="D74" s="41"/>
      <c r="E74" s="41"/>
    </row>
    <row r="75" spans="1:9">
      <c r="B75" s="41"/>
      <c r="C75" s="41"/>
      <c r="D75" s="41"/>
      <c r="E75" s="41"/>
    </row>
    <row r="76" spans="1:9" s="6" customFormat="1"/>
    <row r="77" spans="1:9" s="8" customFormat="1">
      <c r="B77" s="6"/>
      <c r="C77" s="6"/>
      <c r="D77" s="6"/>
      <c r="E77" s="6"/>
    </row>
    <row r="78" spans="1:9" s="6" customFormat="1"/>
    <row r="79" spans="1:9" s="8" customFormat="1">
      <c r="B79" s="6"/>
      <c r="C79" s="6"/>
      <c r="D79" s="6"/>
      <c r="E79" s="6"/>
    </row>
    <row r="80" spans="1:9" s="6" customFormat="1"/>
    <row r="81" spans="2:5" s="6" customFormat="1"/>
    <row r="82" spans="2:5" s="6" customFormat="1"/>
    <row r="83" spans="2:5" s="6" customFormat="1"/>
    <row r="84" spans="2:5" s="6" customFormat="1"/>
    <row r="85" spans="2:5" s="6" customFormat="1"/>
    <row r="86" spans="2:5" s="6" customFormat="1"/>
    <row r="87" spans="2:5" s="6" customFormat="1"/>
    <row r="88" spans="2:5" s="8" customFormat="1">
      <c r="B88" s="6"/>
      <c r="C88" s="6"/>
      <c r="D88" s="6"/>
      <c r="E88" s="6"/>
    </row>
    <row r="89" spans="2:5" s="6" customFormat="1"/>
    <row r="90" spans="2:5" s="6" customFormat="1"/>
    <row r="91" spans="2:5" s="6" customFormat="1"/>
    <row r="92" spans="2:5" s="6" customFormat="1"/>
    <row r="93" spans="2:5" s="6" customFormat="1"/>
    <row r="94" spans="2:5" s="6" customFormat="1"/>
    <row r="95" spans="2:5" s="6" customFormat="1"/>
    <row r="96" spans="2:5" s="6" customFormat="1"/>
    <row r="97" spans="1:5" s="32" customFormat="1"/>
    <row r="98" spans="1:5" s="8" customFormat="1"/>
    <row r="99" spans="1:5" s="32" customFormat="1"/>
    <row r="100" spans="1:5" s="8" customFormat="1"/>
    <row r="101" spans="1:5" s="8" customFormat="1"/>
    <row r="102" spans="1:5" s="6" customFormat="1">
      <c r="A102" s="5"/>
      <c r="B102" s="7"/>
      <c r="C102" s="7"/>
      <c r="D102" s="7"/>
      <c r="E102" s="7"/>
    </row>
    <row r="103" spans="1:5" s="6" customFormat="1">
      <c r="A103" s="5"/>
      <c r="B103" s="33"/>
      <c r="C103" s="33"/>
      <c r="D103" s="33"/>
      <c r="E103" s="33"/>
    </row>
    <row r="104" spans="1:5" s="6" customFormat="1">
      <c r="A104" s="5"/>
      <c r="B104" s="33"/>
      <c r="C104" s="33"/>
      <c r="D104" s="33"/>
      <c r="E104" s="33"/>
    </row>
    <row r="105" spans="1:5" s="6" customFormat="1">
      <c r="A105" s="5"/>
      <c r="B105" s="33"/>
      <c r="C105" s="33"/>
      <c r="D105" s="33"/>
      <c r="E105" s="33"/>
    </row>
    <row r="106" spans="1:5" s="6" customFormat="1">
      <c r="A106" s="5"/>
      <c r="B106" s="33"/>
      <c r="C106" s="33"/>
      <c r="D106" s="33"/>
      <c r="E106" s="33"/>
    </row>
    <row r="107" spans="1:5" s="4" customFormat="1">
      <c r="A107" s="5"/>
      <c r="B107" s="33"/>
      <c r="C107" s="33"/>
      <c r="D107" s="33"/>
      <c r="E107" s="33"/>
    </row>
    <row r="108" spans="1:5" s="4" customFormat="1">
      <c r="A108" s="5"/>
      <c r="B108" s="33"/>
      <c r="C108" s="33"/>
      <c r="D108" s="33"/>
      <c r="E108" s="33"/>
    </row>
    <row r="109" spans="1:5" s="4" customFormat="1">
      <c r="A109" s="5"/>
      <c r="B109" s="33"/>
      <c r="C109" s="33"/>
      <c r="D109" s="33"/>
      <c r="E109" s="33"/>
    </row>
    <row r="110" spans="1:5" s="4" customFormat="1">
      <c r="A110" s="5"/>
      <c r="B110" s="33"/>
      <c r="C110" s="33"/>
      <c r="D110" s="33"/>
      <c r="E110" s="33"/>
    </row>
    <row r="111" spans="1:5" s="4" customFormat="1">
      <c r="A111" s="5"/>
      <c r="B111" s="33"/>
      <c r="C111" s="33"/>
      <c r="D111" s="33"/>
      <c r="E111" s="33"/>
    </row>
    <row r="112" spans="1:5" s="4" customFormat="1">
      <c r="A112" s="5"/>
      <c r="B112" s="33"/>
      <c r="C112" s="33"/>
      <c r="D112" s="33"/>
      <c r="E112" s="33"/>
    </row>
    <row r="113" spans="1:5" s="4" customFormat="1">
      <c r="A113" s="5"/>
      <c r="B113" s="33"/>
      <c r="C113" s="33"/>
      <c r="D113" s="33"/>
      <c r="E113" s="33"/>
    </row>
    <row r="114" spans="1:5" s="4" customFormat="1">
      <c r="A114" s="5"/>
      <c r="B114" s="33"/>
      <c r="C114" s="33"/>
      <c r="D114" s="33"/>
      <c r="E114" s="33"/>
    </row>
    <row r="115" spans="1:5" s="4" customFormat="1">
      <c r="A115" s="5"/>
      <c r="B115" s="33"/>
      <c r="C115" s="33"/>
      <c r="D115" s="33"/>
      <c r="E115" s="33"/>
    </row>
    <row r="116" spans="1:5" s="4" customFormat="1">
      <c r="A116" s="5"/>
      <c r="B116" s="33"/>
      <c r="C116" s="33"/>
      <c r="D116" s="33"/>
      <c r="E116" s="33"/>
    </row>
    <row r="117" spans="1:5" s="4" customFormat="1">
      <c r="A117" s="5"/>
      <c r="B117" s="33"/>
      <c r="C117" s="33"/>
      <c r="D117" s="33"/>
      <c r="E117" s="33"/>
    </row>
  </sheetData>
  <mergeCells count="2">
    <mergeCell ref="K3:L4"/>
    <mergeCell ref="A1:I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DRE</vt:lpstr>
      <vt:lpstr>BP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an_rezende</dc:creator>
  <cp:lastModifiedBy>Usuário do Windows</cp:lastModifiedBy>
  <dcterms:created xsi:type="dcterms:W3CDTF">2011-08-15T21:10:06Z</dcterms:created>
  <dcterms:modified xsi:type="dcterms:W3CDTF">2020-04-14T18:30:37Z</dcterms:modified>
</cp:coreProperties>
</file>